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215" yWindow="405"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I85" i="4"/>
  <c r="E85" i="4"/>
  <c r="BB10" i="4"/>
  <c r="AT10" i="4"/>
  <c r="W10" i="4"/>
  <c r="P10" i="4"/>
  <c r="I10"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<sst xmlns="http://schemas.openxmlformats.org/spreadsheetml/2006/main" count="237" uniqueCount="124">
  <si>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</si>
  <si>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</si>
  <si>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</si>
  <si>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</si>
  <si>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</si>
  <si>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</si>
  <si>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</si>
  <si>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</si>
  <si>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</si>
  <si>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</si>
  <si>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</si>
  <si>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</si>
  <si>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</si>
  <si>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</si>
  <si>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</si>
  <si>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</si>
  <si>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</si>
  <si>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</si>
  <si>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</si>
  <si>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</si>
  <si>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</si>
  <si>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</si>
  <si>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</si>
  <si>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</si>
  <si>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</si>
  <si>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</si>
  <si>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</si>
  <si>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</si>
  <si>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</si>
  <si>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</si>
  <si>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</si>
  <si>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</si>
  <si>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</si>
  <si>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</si>
  <si>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</si>
  <si>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</si>
  <si>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</si>
  <si>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</si>
  <si>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</si>
  <si>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</si>
  <si>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</si>
  <si>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</si>
  <si>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</si>
  <si>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</si>
  <si>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</si>
  <si>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</si>
  <si>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</si>
  <si>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</si>
  <si>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</si>
  <si>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</si>
  <si>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</si>
  <si>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</si>
  <si>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</si>
  <si>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</si>
  <si>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</si>
  <si>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</si>
  <si>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</si>
  <si>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</si>
  <si>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</si>
  <si>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</si>
  <si>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</si>
  <si>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</si>
  <si>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</si>
  <si>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</si>
  <si>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</si>
  <si>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</si>
  <si>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</si>
  <si>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</si>
  <si>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</si>
  <si>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</si>
  <si>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</si>
  <si>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</si>
  <si>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</si>
  <si>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</si>
  <si>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</si>
  <si>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</si>
  <si>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</si>
  <si>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</si>
  <si>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</si>
  <si>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</si>
  <si>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</si>
  <si>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</si>
  <si>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</si>
  <si>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</si>
  <si>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</si>
  <si>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</si>
  <si>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</si>
  <si>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</si>
  <si>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</si>
  <si>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</si>
  <si>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</si>
  <si>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</si>
  <si>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</si>
  <si>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</si>
  <si>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</si>
  <si>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</si>
  <si>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</si>
  <si>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</si>
  <si>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</si>
  <si>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</si>
  <si>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</si>
  <si>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</si>
  <si>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</si>
  <si>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</si>
  <si>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</si>
  <si>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</si>
  <si>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</si>
  <si>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</si>
  <si>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厚真町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</si>
  <si>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</si>
  <si>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</si>
  <si>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</si>
  <si>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</si>
  <si>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</si>
  <si>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</si>
  <si>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</si>
  <si>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</si>
  <si>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</si>
  <si>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</si>
  <si>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</si>
  <si>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類似団体を上回っているが、平成28年度末の耐用年数超過率は、約4%であり今後も上昇すると見込まれることから、計画的な更新を行う計画としている。</t>
    <rPh sb="1" eb="3">
      <t>ルイジ</t>
    </rPh>
    <rPh sb="3" eb="5">
      <t>ダンタイ</t>
    </rPh>
    <rPh sb="6" eb="8">
      <t>ウワマワ</t>
    </rPh>
    <rPh sb="14" eb="16">
      <t>ヘイセイ</t>
    </rPh>
    <rPh sb="18" eb="21">
      <t>ネンドマツ</t>
    </rPh>
    <rPh sb="22" eb="24">
      <t>タイヨウ</t>
    </rPh>
    <rPh sb="24" eb="26">
      <t>ネンスウ</t>
    </rPh>
    <rPh sb="26" eb="28">
      <t>チョウカ</t>
    </rPh>
    <rPh sb="28" eb="29">
      <t>リツ</t>
    </rPh>
    <rPh sb="31" eb="32">
      <t>ヤク</t>
    </rPh>
    <rPh sb="37" eb="39">
      <t>コンゴ</t>
    </rPh>
    <rPh sb="40" eb="42">
      <t>ジョウショウ</t>
    </rPh>
    <rPh sb="45" eb="47">
      <t>ミコ</t>
    </rPh>
    <rPh sb="55" eb="58">
      <t>ケイカクテキ</t>
    </rPh>
    <rPh sb="59" eb="61">
      <t>コウシン</t>
    </rPh>
    <rPh sb="62" eb="63">
      <t>オコナ</t>
    </rPh>
    <rPh sb="64" eb="66">
      <t>ケイカク</t>
    </rPh>
    <phoneticPr fontId="4"/>
  </si>
  <si>
    <t>　H18～H30の13年間で統合簡易水道事業を行い、経営管理の一体化施設の共同化を図っている処である。事業を推進する上で、地方債の借入が増大し償還も始まっていることから給水原価の上昇や料金回収率の低下が見られる。給水人口も若干低下しており収入の減少も見られるが有収率の上昇、給水区域の拡大を図り経営の安定を図っている。また、現在の事業がH30で終了することから企業債残高もH30以降減少する見込みである。</t>
    <rPh sb="11" eb="13">
      <t>ネンカン</t>
    </rPh>
    <rPh sb="14" eb="16">
      <t>トウゴウ</t>
    </rPh>
    <rPh sb="16" eb="18">
      <t>カンイ</t>
    </rPh>
    <rPh sb="18" eb="20">
      <t>スイドウ</t>
    </rPh>
    <rPh sb="20" eb="22">
      <t>ジギョウ</t>
    </rPh>
    <rPh sb="23" eb="24">
      <t>オコナ</t>
    </rPh>
    <rPh sb="26" eb="28">
      <t>ケイエイ</t>
    </rPh>
    <rPh sb="28" eb="30">
      <t>カンリ</t>
    </rPh>
    <rPh sb="31" eb="34">
      <t>イッタイカ</t>
    </rPh>
    <rPh sb="34" eb="36">
      <t>シセツ</t>
    </rPh>
    <rPh sb="37" eb="40">
      <t>キョウドウカ</t>
    </rPh>
    <rPh sb="41" eb="42">
      <t>ハカ</t>
    </rPh>
    <rPh sb="46" eb="47">
      <t>トコロ</t>
    </rPh>
    <rPh sb="51" eb="53">
      <t>ジギョウ</t>
    </rPh>
    <rPh sb="54" eb="56">
      <t>スイシン</t>
    </rPh>
    <rPh sb="58" eb="59">
      <t>ウエ</t>
    </rPh>
    <rPh sb="61" eb="64">
      <t>チホウサイ</t>
    </rPh>
    <rPh sb="65" eb="67">
      <t>カリイレ</t>
    </rPh>
    <rPh sb="68" eb="70">
      <t>ゾウダイ</t>
    </rPh>
    <rPh sb="71" eb="73">
      <t>ショウカン</t>
    </rPh>
    <rPh sb="74" eb="75">
      <t>ハジ</t>
    </rPh>
    <rPh sb="84" eb="86">
      <t>キュウスイ</t>
    </rPh>
    <rPh sb="86" eb="88">
      <t>ゲンカ</t>
    </rPh>
    <rPh sb="89" eb="91">
      <t>ジョウショウ</t>
    </rPh>
    <rPh sb="92" eb="94">
      <t>リョウキン</t>
    </rPh>
    <rPh sb="94" eb="96">
      <t>カイシュウ</t>
    </rPh>
    <rPh sb="96" eb="97">
      <t>リツ</t>
    </rPh>
    <rPh sb="98" eb="100">
      <t>テイカ</t>
    </rPh>
    <rPh sb="101" eb="102">
      <t>ミ</t>
    </rPh>
    <rPh sb="106" eb="108">
      <t>キュウスイ</t>
    </rPh>
    <rPh sb="108" eb="110">
      <t>ジンコウ</t>
    </rPh>
    <rPh sb="111" eb="113">
      <t>ジャッカン</t>
    </rPh>
    <rPh sb="113" eb="115">
      <t>テイカ</t>
    </rPh>
    <rPh sb="119" eb="121">
      <t>シュウニュウ</t>
    </rPh>
    <rPh sb="122" eb="124">
      <t>ゲンショウ</t>
    </rPh>
    <rPh sb="125" eb="126">
      <t>ミ</t>
    </rPh>
    <rPh sb="130" eb="132">
      <t>ユウシュウ</t>
    </rPh>
    <rPh sb="132" eb="133">
      <t>リツ</t>
    </rPh>
    <rPh sb="134" eb="136">
      <t>ジョウショウ</t>
    </rPh>
    <rPh sb="137" eb="139">
      <t>キュウスイ</t>
    </rPh>
    <rPh sb="139" eb="141">
      <t>クイキ</t>
    </rPh>
    <rPh sb="142" eb="144">
      <t>カクダイ</t>
    </rPh>
    <rPh sb="145" eb="146">
      <t>ハカ</t>
    </rPh>
    <rPh sb="147" eb="149">
      <t>ケイエイ</t>
    </rPh>
    <rPh sb="150" eb="152">
      <t>アンテイ</t>
    </rPh>
    <rPh sb="153" eb="154">
      <t>ハカ</t>
    </rPh>
    <rPh sb="162" eb="164">
      <t>ゲンザイ</t>
    </rPh>
    <rPh sb="165" eb="167">
      <t>ジギョウ</t>
    </rPh>
    <rPh sb="172" eb="174">
      <t>シュウリョウ</t>
    </rPh>
    <rPh sb="180" eb="182">
      <t>キギョウ</t>
    </rPh>
    <rPh sb="182" eb="183">
      <t>サイ</t>
    </rPh>
    <rPh sb="183" eb="185">
      <t>ザンダカ</t>
    </rPh>
    <rPh sb="189" eb="191">
      <t>イコウ</t>
    </rPh>
    <rPh sb="191" eb="193">
      <t>ゲンショウ</t>
    </rPh>
    <rPh sb="195" eb="197">
      <t>ミコ</t>
    </rPh>
    <phoneticPr fontId="4"/>
  </si>
  <si>
    <t>　企業債残高対給水収益比率が高くなってきていることから、普及率の上昇による使用料収入の減少を抑え、基金や積立金等財源を確保する一方施設台帳の更なる整備による計画的な投資、経営の健全化について慎重に検討を行っていくが、将来的には経営改革の必要性が考えられる。</t>
    <rPh sb="1" eb="3">
      <t>キギョウ</t>
    </rPh>
    <rPh sb="3" eb="4">
      <t>サイ</t>
    </rPh>
    <rPh sb="4" eb="6">
      <t>ザンダカ</t>
    </rPh>
    <rPh sb="6" eb="7">
      <t>タイ</t>
    </rPh>
    <rPh sb="7" eb="9">
      <t>キュウスイ</t>
    </rPh>
    <rPh sb="9" eb="11">
      <t>シュウエキ</t>
    </rPh>
    <rPh sb="11" eb="13">
      <t>ヒリツ</t>
    </rPh>
    <rPh sb="14" eb="15">
      <t>タカ</t>
    </rPh>
    <rPh sb="28" eb="30">
      <t>フキュウ</t>
    </rPh>
    <rPh sb="30" eb="31">
      <t>リツ</t>
    </rPh>
    <rPh sb="32" eb="34">
      <t>ジョウショウ</t>
    </rPh>
    <rPh sb="37" eb="40">
      <t>シヨウリョウ</t>
    </rPh>
    <rPh sb="40" eb="42">
      <t>シュウニュウ</t>
    </rPh>
    <rPh sb="43" eb="45">
      <t>ゲンショウ</t>
    </rPh>
    <rPh sb="46" eb="47">
      <t>オサ</t>
    </rPh>
    <rPh sb="49" eb="51">
      <t>キキン</t>
    </rPh>
    <rPh sb="52" eb="54">
      <t>ツミタテ</t>
    </rPh>
    <rPh sb="54" eb="55">
      <t>キン</t>
    </rPh>
    <rPh sb="55" eb="56">
      <t>ナド</t>
    </rPh>
    <rPh sb="56" eb="58">
      <t>ザイゲン</t>
    </rPh>
    <rPh sb="59" eb="61">
      <t>カクホ</t>
    </rPh>
    <rPh sb="63" eb="65">
      <t>イッポウ</t>
    </rPh>
    <rPh sb="65" eb="67">
      <t>シセツ</t>
    </rPh>
    <rPh sb="67" eb="69">
      <t>ダイチョウ</t>
    </rPh>
    <rPh sb="70" eb="71">
      <t>サラ</t>
    </rPh>
    <rPh sb="73" eb="75">
      <t>セイビ</t>
    </rPh>
    <rPh sb="78" eb="81">
      <t>ケイカクテキ</t>
    </rPh>
    <rPh sb="82" eb="84">
      <t>トウシ</t>
    </rPh>
    <rPh sb="85" eb="87">
      <t>ケイエイ</t>
    </rPh>
    <rPh sb="88" eb="91">
      <t>ケンゼンカ</t>
    </rPh>
    <rPh sb="95" eb="97">
      <t>シンチョウ</t>
    </rPh>
    <rPh sb="98" eb="100">
      <t>ケントウ</t>
    </rPh>
    <rPh sb="101" eb="102">
      <t>オコナ</t>
    </rPh>
    <rPh sb="108" eb="111">
      <t>ショウライテキ</t>
    </rPh>
    <rPh sb="113" eb="115">
      <t>ケイエイ</t>
    </rPh>
    <rPh sb="115" eb="117">
      <t>カイカク</t>
    </rPh>
    <rPh sb="118" eb="121">
      <t>ヒツヨウセイ</t>
    </rPh>
    <rPh sb="122" eb="123">
      <t>カンガ</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</si>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</sst>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0.16</c:v>
                </c:pt>
                <c:pt idx="1">
                  <c:v>0.64</c:v>
                </c:pt>
                <c:pt idx="2">
                  <c:v>0.91</c:v>
                </c:pt>
                <c:pt idx="3" formatCode="#,##0.00;&quot;△&quot;#,##0.00">
                  <c:v>0</c:v>
                </c:pt>
                <c:pt idx="4">
                  <c:v>0.64</c:v>
                </c:pt>
              </c:numCache>
            </c:numRef>
          </c:val>
        </c:ser>
        <c:dLbls>
          <c:showLegendKey val="0"/>
          <c:showVal val="0"/>
          <c:showCatName val="0"/>
          <c:showSerName val="0"/>
          <c:showPercent val="0"/>
          <c:showBubbleSize val="0"/>
        </c:dLbls>
        <c:gapWidth val="150"/>
        <c:axId val="215367680"/>
        <c:axId val="21536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215367680"/>
        <c:axId val="215369600"/>
      </c:lineChart>
      <c:dateAx>
        <c:axId val="215367680"/>
        <c:scaling>
          <c:orientation val="minMax"/>
        </c:scaling>
        <c:delete val="1"/>
        <c:axPos val="b"/>
        <c:numFmt formatCode="ge" sourceLinked="1"/>
        <c:majorTickMark val="none"/>
        <c:minorTickMark val="none"/>
        <c:tickLblPos val="none"/>
        <c:crossAx val="215369600"/>
        <c:crosses val="autoZero"/>
        <c:auto val="1"/>
        <c:lblOffset val="100"/>
        <c:baseTimeUnit val="years"/>
      </c:dateAx>
      <c:valAx>
        <c:axId val="21536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63.41</c:v>
                </c:pt>
                <c:pt idx="1">
                  <c:v>65.14</c:v>
                </c:pt>
                <c:pt idx="2">
                  <c:v>65.14</c:v>
                </c:pt>
                <c:pt idx="3">
                  <c:v>63.39</c:v>
                </c:pt>
                <c:pt idx="4">
                  <c:v>61.95</c:v>
                </c:pt>
              </c:numCache>
            </c:numRef>
          </c:val>
        </c:ser>
        <c:dLbls>
          <c:showLegendKey val="0"/>
          <c:showVal val="0"/>
          <c:showCatName val="0"/>
          <c:showSerName val="0"/>
          <c:showPercent val="0"/>
          <c:showBubbleSize val="0"/>
        </c:dLbls>
        <c:gapWidth val="150"/>
        <c:axId val="216039808"/>
        <c:axId val="2160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216039808"/>
        <c:axId val="216041728"/>
      </c:lineChart>
      <c:dateAx>
        <c:axId val="216039808"/>
        <c:scaling>
          <c:orientation val="minMax"/>
        </c:scaling>
        <c:delete val="1"/>
        <c:axPos val="b"/>
        <c:numFmt formatCode="ge" sourceLinked="1"/>
        <c:majorTickMark val="none"/>
        <c:minorTickMark val="none"/>
        <c:tickLblPos val="none"/>
        <c:crossAx val="216041728"/>
        <c:crosses val="autoZero"/>
        <c:auto val="1"/>
        <c:lblOffset val="100"/>
        <c:baseTimeUnit val="years"/>
      </c:dateAx>
      <c:valAx>
        <c:axId val="2160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0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82.82</c:v>
                </c:pt>
                <c:pt idx="1">
                  <c:v>80.58</c:v>
                </c:pt>
                <c:pt idx="2">
                  <c:v>80.58</c:v>
                </c:pt>
                <c:pt idx="3">
                  <c:v>81.13</c:v>
                </c:pt>
                <c:pt idx="4">
                  <c:v>84.32</c:v>
                </c:pt>
              </c:numCache>
            </c:numRef>
          </c:val>
        </c:ser>
        <c:dLbls>
          <c:showLegendKey val="0"/>
          <c:showVal val="0"/>
          <c:showCatName val="0"/>
          <c:showSerName val="0"/>
          <c:showPercent val="0"/>
          <c:showBubbleSize val="0"/>
        </c:dLbls>
        <c:gapWidth val="150"/>
        <c:axId val="216076288"/>
        <c:axId val="2160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216076288"/>
        <c:axId val="216078208"/>
      </c:lineChart>
      <c:dateAx>
        <c:axId val="216076288"/>
        <c:scaling>
          <c:orientation val="minMax"/>
        </c:scaling>
        <c:delete val="1"/>
        <c:axPos val="b"/>
        <c:numFmt formatCode="ge" sourceLinked="1"/>
        <c:majorTickMark val="none"/>
        <c:minorTickMark val="none"/>
        <c:tickLblPos val="none"/>
        <c:crossAx val="216078208"/>
        <c:crosses val="autoZero"/>
        <c:auto val="1"/>
        <c:lblOffset val="100"/>
        <c:baseTimeUnit val="years"/>
      </c:dateAx>
      <c:valAx>
        <c:axId val="2160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0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83.78</c:v>
                </c:pt>
                <c:pt idx="1">
                  <c:v>84.44</c:v>
                </c:pt>
                <c:pt idx="2">
                  <c:v>85.52</c:v>
                </c:pt>
                <c:pt idx="3">
                  <c:v>76.2</c:v>
                </c:pt>
                <c:pt idx="4">
                  <c:v>77</c:v>
                </c:pt>
              </c:numCache>
            </c:numRef>
          </c:val>
        </c:ser>
        <c:dLbls>
          <c:showLegendKey val="0"/>
          <c:showVal val="0"/>
          <c:showCatName val="0"/>
          <c:showSerName val="0"/>
          <c:showPercent val="0"/>
          <c:showBubbleSize val="0"/>
        </c:dLbls>
        <c:gapWidth val="150"/>
        <c:axId val="215383424"/>
        <c:axId val="2154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215383424"/>
        <c:axId val="215410176"/>
      </c:lineChart>
      <c:dateAx>
        <c:axId val="215383424"/>
        <c:scaling>
          <c:orientation val="minMax"/>
        </c:scaling>
        <c:delete val="1"/>
        <c:axPos val="b"/>
        <c:numFmt formatCode="ge" sourceLinked="1"/>
        <c:majorTickMark val="none"/>
        <c:minorTickMark val="none"/>
        <c:tickLblPos val="none"/>
        <c:crossAx val="215410176"/>
        <c:crosses val="autoZero"/>
        <c:auto val="1"/>
        <c:lblOffset val="100"/>
        <c:baseTimeUnit val="years"/>
      </c:dateAx>
      <c:valAx>
        <c:axId val="2154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5489536"/>
        <c:axId val="2154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489536"/>
        <c:axId val="215499904"/>
      </c:lineChart>
      <c:dateAx>
        <c:axId val="215489536"/>
        <c:scaling>
          <c:orientation val="minMax"/>
        </c:scaling>
        <c:delete val="1"/>
        <c:axPos val="b"/>
        <c:numFmt formatCode="ge" sourceLinked="1"/>
        <c:majorTickMark val="none"/>
        <c:minorTickMark val="none"/>
        <c:tickLblPos val="none"/>
        <c:crossAx val="215499904"/>
        <c:crosses val="autoZero"/>
        <c:auto val="1"/>
        <c:lblOffset val="100"/>
        <c:baseTimeUnit val="years"/>
      </c:dateAx>
      <c:valAx>
        <c:axId val="2154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5526016"/>
        <c:axId val="2155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526016"/>
        <c:axId val="215532288"/>
      </c:lineChart>
      <c:dateAx>
        <c:axId val="215526016"/>
        <c:scaling>
          <c:orientation val="minMax"/>
        </c:scaling>
        <c:delete val="1"/>
        <c:axPos val="b"/>
        <c:numFmt formatCode="ge" sourceLinked="1"/>
        <c:majorTickMark val="none"/>
        <c:minorTickMark val="none"/>
        <c:tickLblPos val="none"/>
        <c:crossAx val="215532288"/>
        <c:crosses val="autoZero"/>
        <c:auto val="1"/>
        <c:lblOffset val="100"/>
        <c:baseTimeUnit val="years"/>
      </c:dateAx>
      <c:valAx>
        <c:axId val="2155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5705856"/>
        <c:axId val="2157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705856"/>
        <c:axId val="215712128"/>
      </c:lineChart>
      <c:dateAx>
        <c:axId val="215705856"/>
        <c:scaling>
          <c:orientation val="minMax"/>
        </c:scaling>
        <c:delete val="1"/>
        <c:axPos val="b"/>
        <c:numFmt formatCode="ge" sourceLinked="1"/>
        <c:majorTickMark val="none"/>
        <c:minorTickMark val="none"/>
        <c:tickLblPos val="none"/>
        <c:crossAx val="215712128"/>
        <c:crosses val="autoZero"/>
        <c:auto val="1"/>
        <c:lblOffset val="100"/>
        <c:baseTimeUnit val="years"/>
      </c:dateAx>
      <c:valAx>
        <c:axId val="2157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7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5816064"/>
        <c:axId val="2158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816064"/>
        <c:axId val="215818240"/>
      </c:lineChart>
      <c:dateAx>
        <c:axId val="215816064"/>
        <c:scaling>
          <c:orientation val="minMax"/>
        </c:scaling>
        <c:delete val="1"/>
        <c:axPos val="b"/>
        <c:numFmt formatCode="ge" sourceLinked="1"/>
        <c:majorTickMark val="none"/>
        <c:minorTickMark val="none"/>
        <c:tickLblPos val="none"/>
        <c:crossAx val="215818240"/>
        <c:crosses val="autoZero"/>
        <c:auto val="1"/>
        <c:lblOffset val="100"/>
        <c:baseTimeUnit val="years"/>
      </c:dateAx>
      <c:valAx>
        <c:axId val="2158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871.7</c:v>
                </c:pt>
                <c:pt idx="1">
                  <c:v>1204</c:v>
                </c:pt>
                <c:pt idx="2">
                  <c:v>1736.73</c:v>
                </c:pt>
                <c:pt idx="3">
                  <c:v>2380.61</c:v>
                </c:pt>
                <c:pt idx="4">
                  <c:v>3491.24</c:v>
                </c:pt>
              </c:numCache>
            </c:numRef>
          </c:val>
        </c:ser>
        <c:dLbls>
          <c:showLegendKey val="0"/>
          <c:showVal val="0"/>
          <c:showCatName val="0"/>
          <c:showSerName val="0"/>
          <c:showPercent val="0"/>
          <c:showBubbleSize val="0"/>
        </c:dLbls>
        <c:gapWidth val="150"/>
        <c:axId val="215860736"/>
        <c:axId val="2158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215860736"/>
        <c:axId val="215862656"/>
      </c:lineChart>
      <c:dateAx>
        <c:axId val="215860736"/>
        <c:scaling>
          <c:orientation val="minMax"/>
        </c:scaling>
        <c:delete val="1"/>
        <c:axPos val="b"/>
        <c:numFmt formatCode="ge" sourceLinked="1"/>
        <c:majorTickMark val="none"/>
        <c:minorTickMark val="none"/>
        <c:tickLblPos val="none"/>
        <c:crossAx val="215862656"/>
        <c:crosses val="autoZero"/>
        <c:auto val="1"/>
        <c:lblOffset val="100"/>
        <c:baseTimeUnit val="years"/>
      </c:dateAx>
      <c:valAx>
        <c:axId val="2158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78.760000000000005</c:v>
                </c:pt>
                <c:pt idx="1">
                  <c:v>83</c:v>
                </c:pt>
                <c:pt idx="2">
                  <c:v>77.75</c:v>
                </c:pt>
                <c:pt idx="3">
                  <c:v>64.319999999999993</c:v>
                </c:pt>
                <c:pt idx="4">
                  <c:v>58.31</c:v>
                </c:pt>
              </c:numCache>
            </c:numRef>
          </c:val>
        </c:ser>
        <c:dLbls>
          <c:showLegendKey val="0"/>
          <c:showVal val="0"/>
          <c:showCatName val="0"/>
          <c:showSerName val="0"/>
          <c:showPercent val="0"/>
          <c:showBubbleSize val="0"/>
        </c:dLbls>
        <c:gapWidth val="150"/>
        <c:axId val="215970944"/>
        <c:axId val="2159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215970944"/>
        <c:axId val="215972864"/>
      </c:lineChart>
      <c:dateAx>
        <c:axId val="215970944"/>
        <c:scaling>
          <c:orientation val="minMax"/>
        </c:scaling>
        <c:delete val="1"/>
        <c:axPos val="b"/>
        <c:numFmt formatCode="ge" sourceLinked="1"/>
        <c:majorTickMark val="none"/>
        <c:minorTickMark val="none"/>
        <c:tickLblPos val="none"/>
        <c:crossAx val="215972864"/>
        <c:crosses val="autoZero"/>
        <c:auto val="1"/>
        <c:lblOffset val="100"/>
        <c:baseTimeUnit val="years"/>
      </c:dateAx>
      <c:valAx>
        <c:axId val="2159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9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312.77</c:v>
                </c:pt>
                <c:pt idx="1">
                  <c:v>297.60000000000002</c:v>
                </c:pt>
                <c:pt idx="2">
                  <c:v>321.45</c:v>
                </c:pt>
                <c:pt idx="3">
                  <c:v>398.08</c:v>
                </c:pt>
                <c:pt idx="4">
                  <c:v>441.16</c:v>
                </c:pt>
              </c:numCache>
            </c:numRef>
          </c:val>
        </c:ser>
        <c:dLbls>
          <c:showLegendKey val="0"/>
          <c:showVal val="0"/>
          <c:showCatName val="0"/>
          <c:showSerName val="0"/>
          <c:showPercent val="0"/>
          <c:showBubbleSize val="0"/>
        </c:dLbls>
        <c:gapWidth val="150"/>
        <c:axId val="216003328"/>
        <c:axId val="2160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216003328"/>
        <c:axId val="216005248"/>
      </c:lineChart>
      <c:dateAx>
        <c:axId val="216003328"/>
        <c:scaling>
          <c:orientation val="minMax"/>
        </c:scaling>
        <c:delete val="1"/>
        <c:axPos val="b"/>
        <c:numFmt formatCode="ge" sourceLinked="1"/>
        <c:majorTickMark val="none"/>
        <c:minorTickMark val="none"/>
        <c:tickLblPos val="none"/>
        <c:crossAx val="216005248"/>
        <c:crosses val="autoZero"/>
        <c:auto val="1"/>
        <c:lblOffset val="100"/>
        <c:baseTimeUnit val="years"/>
      </c:dateAx>
      <c:valAx>
        <c:axId val="2160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0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北海道　厚真町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123</v>
      </c>
      <c r="AE8" s="74"/>
      <c r="AF8" s="74"/>
      <c r="AG8" s="74"/>
      <c r="AH8" s="74"/>
      <c r="AI8" s="74"/>
      <c r="AJ8" s="74"/>
      <c r="AK8" s="2"/>
      <c r="AL8" s="67">
        <f>データ!$R$6</f>
        <v>4674</v>
      </c>
      <c r="AM8" s="67"/>
      <c r="AN8" s="67"/>
      <c r="AO8" s="67"/>
      <c r="AP8" s="67"/>
      <c r="AQ8" s="67"/>
      <c r="AR8" s="67"/>
      <c r="AS8" s="67"/>
      <c r="AT8" s="66">
        <f>データ!$S$6</f>
        <v>404.61</v>
      </c>
      <c r="AU8" s="66"/>
      <c r="AV8" s="66"/>
      <c r="AW8" s="66"/>
      <c r="AX8" s="66"/>
      <c r="AY8" s="66"/>
      <c r="AZ8" s="66"/>
      <c r="BA8" s="66"/>
      <c r="BB8" s="66">
        <f>データ!$T$6</f>
        <v>11.55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83.95</v>
      </c>
      <c r="Q10" s="66"/>
      <c r="R10" s="66"/>
      <c r="S10" s="66"/>
      <c r="T10" s="66"/>
      <c r="U10" s="66"/>
      <c r="V10" s="66"/>
      <c r="W10" s="67">
        <f>データ!$Q$6</f>
        <v>4320</v>
      </c>
      <c r="X10" s="67"/>
      <c r="Y10" s="67"/>
      <c r="Z10" s="67"/>
      <c r="AA10" s="67"/>
      <c r="AB10" s="67"/>
      <c r="AC10" s="67"/>
      <c r="AD10" s="2"/>
      <c r="AE10" s="2"/>
      <c r="AF10" s="2"/>
      <c r="AG10" s="2"/>
      <c r="AH10" s="2"/>
      <c r="AI10" s="2"/>
      <c r="AJ10" s="2"/>
      <c r="AK10" s="2"/>
      <c r="AL10" s="67">
        <f>データ!$U$6</f>
        <v>3911</v>
      </c>
      <c r="AM10" s="67"/>
      <c r="AN10" s="67"/>
      <c r="AO10" s="67"/>
      <c r="AP10" s="67"/>
      <c r="AQ10" s="67"/>
      <c r="AR10" s="67"/>
      <c r="AS10" s="67"/>
      <c r="AT10" s="66">
        <f>データ!$V$6</f>
        <v>79</v>
      </c>
      <c r="AU10" s="66"/>
      <c r="AV10" s="66"/>
      <c r="AW10" s="66"/>
      <c r="AX10" s="66"/>
      <c r="AY10" s="66"/>
      <c r="AZ10" s="66"/>
      <c r="BA10" s="66"/>
      <c r="BB10" s="66">
        <f>データ!$W$6</f>
        <v>49.51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15814</v>
      </c>
      <c r="D6" s="34">
        <f t="shared" si="3"/>
        <v>47</v>
      </c>
      <c r="E6" s="34">
        <f t="shared" si="3"/>
        <v>1</v>
      </c>
      <c r="F6" s="34">
        <f t="shared" si="3"/>
        <v>0</v>
      </c>
      <c r="G6" s="34">
        <f t="shared" si="3"/>
        <v>0</v>
      </c>
      <c r="H6" s="34" t="str">
        <f t="shared" si="3"/>
        <v>北海道　厚真町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83.95</v>
      </c>
      <c r="Q6" s="35">
        <f t="shared" si="3"/>
        <v>4320</v>
      </c>
      <c r="R6" s="35">
        <f t="shared" si="3"/>
        <v>4674</v>
      </c>
      <c r="S6" s="35">
        <f t="shared" si="3"/>
        <v>404.61</v>
      </c>
      <c r="T6" s="35">
        <f t="shared" si="3"/>
        <v>11.55</v>
      </c>
      <c r="U6" s="35">
        <f t="shared" si="3"/>
        <v>3911</v>
      </c>
      <c r="V6" s="35">
        <f t="shared" si="3"/>
        <v>79</v>
      </c>
      <c r="W6" s="35">
        <f t="shared" si="3"/>
        <v>49.51</v>
      </c>
      <c r="X6" s="36">
        <f>IF(X7="",NA(),X7)</f>
        <v>83.78</v>
      </c>
      <c r="Y6" s="36">
        <f t="shared" ref="Y6:AG6" si="4">IF(Y7="",NA(),Y7)</f>
        <v>84.44</v>
      </c>
      <c r="Z6" s="36">
        <f t="shared" si="4"/>
        <v>85.52</v>
      </c>
      <c r="AA6" s="36">
        <f t="shared" si="4"/>
        <v>76.2</v>
      </c>
      <c r="AB6" s="36">
        <f t="shared" si="4"/>
        <v>77</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871.7</v>
      </c>
      <c r="BF6" s="36">
        <f t="shared" ref="BF6:BN6" si="7">IF(BF7="",NA(),BF7)</f>
        <v>1204</v>
      </c>
      <c r="BG6" s="36">
        <f t="shared" si="7"/>
        <v>1736.73</v>
      </c>
      <c r="BH6" s="36">
        <f t="shared" si="7"/>
        <v>2380.61</v>
      </c>
      <c r="BI6" s="36">
        <f t="shared" si="7"/>
        <v>3491.24</v>
      </c>
      <c r="BJ6" s="36">
        <f t="shared" si="7"/>
        <v>1108.26</v>
      </c>
      <c r="BK6" s="36">
        <f t="shared" si="7"/>
        <v>1113.76</v>
      </c>
      <c r="BL6" s="36">
        <f t="shared" si="7"/>
        <v>1125.69</v>
      </c>
      <c r="BM6" s="36">
        <f t="shared" si="7"/>
        <v>1134.67</v>
      </c>
      <c r="BN6" s="36">
        <f t="shared" si="7"/>
        <v>1144.79</v>
      </c>
      <c r="BO6" s="35" t="str">
        <f>IF(BO7="","",IF(BO7="-","【-】","【"&amp;SUBSTITUTE(TEXT(BO7,"#,##0.00"),"-","△")&amp;"】"))</f>
        <v>【1,280.76】</v>
      </c>
      <c r="BP6" s="36">
        <f>IF(BP7="",NA(),BP7)</f>
        <v>78.760000000000005</v>
      </c>
      <c r="BQ6" s="36">
        <f t="shared" ref="BQ6:BY6" si="8">IF(BQ7="",NA(),BQ7)</f>
        <v>83</v>
      </c>
      <c r="BR6" s="36">
        <f t="shared" si="8"/>
        <v>77.75</v>
      </c>
      <c r="BS6" s="36">
        <f t="shared" si="8"/>
        <v>64.319999999999993</v>
      </c>
      <c r="BT6" s="36">
        <f t="shared" si="8"/>
        <v>58.31</v>
      </c>
      <c r="BU6" s="36">
        <f t="shared" si="8"/>
        <v>19.77</v>
      </c>
      <c r="BV6" s="36">
        <f t="shared" si="8"/>
        <v>34.25</v>
      </c>
      <c r="BW6" s="36">
        <f t="shared" si="8"/>
        <v>46.48</v>
      </c>
      <c r="BX6" s="36">
        <f t="shared" si="8"/>
        <v>40.6</v>
      </c>
      <c r="BY6" s="36">
        <f t="shared" si="8"/>
        <v>56.04</v>
      </c>
      <c r="BZ6" s="35" t="str">
        <f>IF(BZ7="","",IF(BZ7="-","【-】","【"&amp;SUBSTITUTE(TEXT(BZ7,"#,##0.00"),"-","△")&amp;"】"))</f>
        <v>【53.06】</v>
      </c>
      <c r="CA6" s="36">
        <f>IF(CA7="",NA(),CA7)</f>
        <v>312.77</v>
      </c>
      <c r="CB6" s="36">
        <f t="shared" ref="CB6:CJ6" si="9">IF(CB7="",NA(),CB7)</f>
        <v>297.60000000000002</v>
      </c>
      <c r="CC6" s="36">
        <f t="shared" si="9"/>
        <v>321.45</v>
      </c>
      <c r="CD6" s="36">
        <f t="shared" si="9"/>
        <v>398.08</v>
      </c>
      <c r="CE6" s="36">
        <f t="shared" si="9"/>
        <v>441.16</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63.41</v>
      </c>
      <c r="CM6" s="36">
        <f t="shared" ref="CM6:CU6" si="10">IF(CM7="",NA(),CM7)</f>
        <v>65.14</v>
      </c>
      <c r="CN6" s="36">
        <f t="shared" si="10"/>
        <v>65.14</v>
      </c>
      <c r="CO6" s="36">
        <f t="shared" si="10"/>
        <v>63.39</v>
      </c>
      <c r="CP6" s="36">
        <f t="shared" si="10"/>
        <v>61.95</v>
      </c>
      <c r="CQ6" s="36">
        <f t="shared" si="10"/>
        <v>57.17</v>
      </c>
      <c r="CR6" s="36">
        <f t="shared" si="10"/>
        <v>57.55</v>
      </c>
      <c r="CS6" s="36">
        <f t="shared" si="10"/>
        <v>57.43</v>
      </c>
      <c r="CT6" s="36">
        <f t="shared" si="10"/>
        <v>57.29</v>
      </c>
      <c r="CU6" s="36">
        <f t="shared" si="10"/>
        <v>55.9</v>
      </c>
      <c r="CV6" s="35" t="str">
        <f>IF(CV7="","",IF(CV7="-","【-】","【"&amp;SUBSTITUTE(TEXT(CV7,"#,##0.00"),"-","△")&amp;"】"))</f>
        <v>【56.28】</v>
      </c>
      <c r="CW6" s="36">
        <f>IF(CW7="",NA(),CW7)</f>
        <v>82.82</v>
      </c>
      <c r="CX6" s="36">
        <f t="shared" ref="CX6:DF6" si="11">IF(CX7="",NA(),CX7)</f>
        <v>80.58</v>
      </c>
      <c r="CY6" s="36">
        <f t="shared" si="11"/>
        <v>80.58</v>
      </c>
      <c r="CZ6" s="36">
        <f t="shared" si="11"/>
        <v>81.13</v>
      </c>
      <c r="DA6" s="36">
        <f t="shared" si="11"/>
        <v>84.32</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0.16</v>
      </c>
      <c r="EE6" s="36">
        <f t="shared" ref="EE6:EM6" si="14">IF(EE7="",NA(),EE7)</f>
        <v>0.64</v>
      </c>
      <c r="EF6" s="36">
        <f t="shared" si="14"/>
        <v>0.91</v>
      </c>
      <c r="EG6" s="35">
        <f t="shared" si="14"/>
        <v>0</v>
      </c>
      <c r="EH6" s="36">
        <f t="shared" si="14"/>
        <v>0.64</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15814</v>
      </c>
      <c r="D7" s="38">
        <v>47</v>
      </c>
      <c r="E7" s="38">
        <v>1</v>
      </c>
      <c r="F7" s="38">
        <v>0</v>
      </c>
      <c r="G7" s="38">
        <v>0</v>
      </c>
      <c r="H7" s="38" t="s">
        <v>108</v>
      </c>
      <c r="I7" s="38" t="s">
        <v>109</v>
      </c>
      <c r="J7" s="38" t="s">
        <v>110</v>
      </c>
      <c r="K7" s="38" t="s">
        <v>111</v>
      </c>
      <c r="L7" s="38" t="s">
        <v>112</v>
      </c>
      <c r="M7" s="38"/>
      <c r="N7" s="39" t="s">
        <v>113</v>
      </c>
      <c r="O7" s="39" t="s">
        <v>114</v>
      </c>
      <c r="P7" s="39">
        <v>83.95</v>
      </c>
      <c r="Q7" s="39">
        <v>4320</v>
      </c>
      <c r="R7" s="39">
        <v>4674</v>
      </c>
      <c r="S7" s="39">
        <v>404.61</v>
      </c>
      <c r="T7" s="39">
        <v>11.55</v>
      </c>
      <c r="U7" s="39">
        <v>3911</v>
      </c>
      <c r="V7" s="39">
        <v>79</v>
      </c>
      <c r="W7" s="39">
        <v>49.51</v>
      </c>
      <c r="X7" s="39">
        <v>83.78</v>
      </c>
      <c r="Y7" s="39">
        <v>84.44</v>
      </c>
      <c r="Z7" s="39">
        <v>85.52</v>
      </c>
      <c r="AA7" s="39">
        <v>76.2</v>
      </c>
      <c r="AB7" s="39">
        <v>77</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871.7</v>
      </c>
      <c r="BF7" s="39">
        <v>1204</v>
      </c>
      <c r="BG7" s="39">
        <v>1736.73</v>
      </c>
      <c r="BH7" s="39">
        <v>2380.61</v>
      </c>
      <c r="BI7" s="39">
        <v>3491.24</v>
      </c>
      <c r="BJ7" s="39">
        <v>1108.26</v>
      </c>
      <c r="BK7" s="39">
        <v>1113.76</v>
      </c>
      <c r="BL7" s="39">
        <v>1125.69</v>
      </c>
      <c r="BM7" s="39">
        <v>1134.67</v>
      </c>
      <c r="BN7" s="39">
        <v>1144.79</v>
      </c>
      <c r="BO7" s="39">
        <v>1280.76</v>
      </c>
      <c r="BP7" s="39">
        <v>78.760000000000005</v>
      </c>
      <c r="BQ7" s="39">
        <v>83</v>
      </c>
      <c r="BR7" s="39">
        <v>77.75</v>
      </c>
      <c r="BS7" s="39">
        <v>64.319999999999993</v>
      </c>
      <c r="BT7" s="39">
        <v>58.31</v>
      </c>
      <c r="BU7" s="39">
        <v>19.77</v>
      </c>
      <c r="BV7" s="39">
        <v>34.25</v>
      </c>
      <c r="BW7" s="39">
        <v>46.48</v>
      </c>
      <c r="BX7" s="39">
        <v>40.6</v>
      </c>
      <c r="BY7" s="39">
        <v>56.04</v>
      </c>
      <c r="BZ7" s="39">
        <v>53.06</v>
      </c>
      <c r="CA7" s="39">
        <v>312.77</v>
      </c>
      <c r="CB7" s="39">
        <v>297.60000000000002</v>
      </c>
      <c r="CC7" s="39">
        <v>321.45</v>
      </c>
      <c r="CD7" s="39">
        <v>398.08</v>
      </c>
      <c r="CE7" s="39">
        <v>441.16</v>
      </c>
      <c r="CF7" s="39">
        <v>878.73</v>
      </c>
      <c r="CG7" s="39">
        <v>501.18</v>
      </c>
      <c r="CH7" s="39">
        <v>376.61</v>
      </c>
      <c r="CI7" s="39">
        <v>440.03</v>
      </c>
      <c r="CJ7" s="39">
        <v>304.35000000000002</v>
      </c>
      <c r="CK7" s="39">
        <v>314.83</v>
      </c>
      <c r="CL7" s="39">
        <v>63.41</v>
      </c>
      <c r="CM7" s="39">
        <v>65.14</v>
      </c>
      <c r="CN7" s="39">
        <v>65.14</v>
      </c>
      <c r="CO7" s="39">
        <v>63.39</v>
      </c>
      <c r="CP7" s="39">
        <v>61.95</v>
      </c>
      <c r="CQ7" s="39">
        <v>57.17</v>
      </c>
      <c r="CR7" s="39">
        <v>57.55</v>
      </c>
      <c r="CS7" s="39">
        <v>57.43</v>
      </c>
      <c r="CT7" s="39">
        <v>57.29</v>
      </c>
      <c r="CU7" s="39">
        <v>55.9</v>
      </c>
      <c r="CV7" s="39">
        <v>56.28</v>
      </c>
      <c r="CW7" s="39">
        <v>82.82</v>
      </c>
      <c r="CX7" s="39">
        <v>80.58</v>
      </c>
      <c r="CY7" s="39">
        <v>80.58</v>
      </c>
      <c r="CZ7" s="39">
        <v>81.13</v>
      </c>
      <c r="DA7" s="39">
        <v>84.32</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0.16</v>
      </c>
      <c r="EE7" s="39">
        <v>0.64</v>
      </c>
      <c r="EF7" s="39">
        <v>0.91</v>
      </c>
      <c r="EG7" s="39">
        <v>0</v>
      </c>
      <c r="EH7" s="39">
        <v>0.64</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kennsetu</cp:lastModifiedBy>
  <cp:lastPrinted>2018-01-31T09:22:23Z</cp:lastPrinted>
  <dcterms:created xsi:type="dcterms:W3CDTF">2017-12-25T01:40:20Z</dcterms:created>
  <dcterms:modified xsi:type="dcterms:W3CDTF">2018-02-19T05:04:31Z</dcterms:modified>
</cp:coreProperties>
</file>