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067"/>
  <workbookPr/>
  <mc:AlternateContent xmlns:mc="http://schemas.openxmlformats.org/markup-compatibility/2006">
    <mc:Choice Requires="x15">
      <x15ac:absPath xmlns:x15ac="http://schemas.microsoft.com/office/spreadsheetml/2010/11/ac" url="\\192.168.11.116\役場\005_建設課（新）\02_上下水道グループ\01_水道\20_メール調査\R2\210125_経営分析\【経営比較分析表】2019_015814_47_1718\"/>
    </mc:Choice>
  </mc:AlternateContent>
  <workbookProtection workbookAlgorithmName="SHA-512" workbookHashValue="lZSLxxPuhrDMS3lPdjWXIIiN5fsSM7Kn2p2nh7tmIi0LcQXiFjiAmSfbCJPnw/rnMwWpGyF56A1P3gevib0UEQ==" workbookSaltValue="oXU7G4Kp1dT6N+STCeIsIA==" workbookSpinCount="100000" lockStructure="1"/>
  <bookViews>
    <workbookView xWindow="0" yWindow="0" windowWidth="17955" windowHeight="50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<sst xmlns="http://schemas.openxmlformats.org/spreadsheetml/2006/main" count="236" uniqueCount="120">
  <si>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</si>
  <si>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</si>
  <si>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</si>
  <si>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</si>
  <si>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</si>
  <si>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</si>
  <si>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</si>
  <si>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</si>
  <si>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</si>
  <si>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</si>
  <si>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</si>
  <si>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</si>
  <si>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</si>
  <si>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</si>
  <si>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</si>
  <si>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</si>
  <si>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</si>
  <si>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</si>
  <si>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</si>
  <si>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</si>
  <si>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</si>
  <si>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</si>
  <si>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</si>
  <si>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</si>
  <si>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</si>
  <si>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</si>
  <si>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</si>
  <si>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</si>
  <si>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</si>
  <si>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</si>
  <si>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</si>
  <si>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</si>
  <si>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</si>
  <si>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</si>
  <si>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</si>
  <si>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</si>
  <si>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</si>
  <si>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</si>
  <si>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</si>
  <si>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</si>
  <si>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</si>
  <si>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</si>
  <si>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</si>
  <si>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</si>
  <si>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</si>
  <si>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</si>
  <si>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</si>
  <si>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</si>
  <si>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</si>
  <si>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</si>
  <si>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</si>
  <si>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</si>
  <si>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</si>
  <si>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</si>
  <si>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</si>
  <si>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</si>
  <si>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</si>
  <si>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</si>
  <si>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</si>
  <si>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</si>
  <si>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</si>
  <si>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</si>
  <si>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</si>
  <si>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</si>
  <si>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</si>
  <si>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</si>
  <si>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</si>
  <si>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</si>
  <si>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</si>
  <si>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</si>
  <si>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</si>
  <si>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</si>
  <si>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</si>
  <si>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</si>
  <si>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</si>
  <si>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</si>
  <si>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</si>
  <si>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</si>
  <si>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</si>
  <si>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</si>
  <si>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</si>
  <si>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</si>
  <si>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</si>
  <si>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</si>
  <si>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</si>
  <si>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</si>
  <si>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</si>
  <si>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</si>
  <si>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</si>
  <si>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</si>
  <si>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</si>
  <si>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</si>
  <si>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</si>
  <si>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</si>
  <si>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</si>
  <si>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</si>
  <si>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</si>
  <si>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</si>
  <si>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厚真町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</si>
  <si>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</si>
  <si>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</si>
  <si>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</si>
  <si>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</si>
  <si>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</si>
  <si>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</si>
  <si>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</si>
  <si>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</si>
  <si>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</si>
  <si>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</si>
  <si>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</si>
  <si>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</si>
  <si>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</si>
  <si>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</si>
  <si>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</si>
  <si>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</si>
  <si>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</si>
  <si>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</si>
  <si>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Ｈ30、R1は北海道胆振東部地震対応により、異常値を示しているが、R1の数値修正を行い分析を行った。
収益的収支比率は、R1修正値では70%程度となる。地震により下水道区域への人口増による収入増となったことより数値の改善傾向が見られる。今後も数年程度は同程度で推移し、将来的には地方債償還金が減少していくことから数値は改善傾向に進むと考えられる。
　経費回収率は、H24から下降傾向であったがH28から若干の上がり傾向となってきている。R1においても使用料増となり修正値においても90%程度となり、高い数値となっているが、更に上昇するよう改善が必要であると考えられる。
　汚水処理原価は、類似団体に近い値となっており、R1修正値では210円程度となる。
　水洗化率は、概ね100％弱で推移しており、類似団体と比べても高く整備に対し対価が確保されていると考えられる。
　水洗化率が100％に近いということは、料金収入が概ね満度になっていることから、今後も、経営改善の努力を行い、収益的収支比率の向上を図る必要がある。</t>
    <rPh sb="7" eb="10">
      <t>ホッカイドウ</t>
    </rPh>
    <rPh sb="10" eb="12">
      <t>イブリ</t>
    </rPh>
    <rPh sb="12" eb="14">
      <t>トウブ</t>
    </rPh>
    <rPh sb="14" eb="16">
      <t>ジシン</t>
    </rPh>
    <rPh sb="16" eb="18">
      <t>タイオウ</t>
    </rPh>
    <rPh sb="22" eb="25">
      <t>イジョウチ</t>
    </rPh>
    <rPh sb="26" eb="27">
      <t>シメ</t>
    </rPh>
    <rPh sb="36" eb="38">
      <t>スウチ</t>
    </rPh>
    <rPh sb="38" eb="40">
      <t>シュウセイ</t>
    </rPh>
    <rPh sb="41" eb="42">
      <t>オコナ</t>
    </rPh>
    <rPh sb="43" eb="45">
      <t>ブンセキ</t>
    </rPh>
    <rPh sb="46" eb="47">
      <t>オコナ</t>
    </rPh>
    <rPh sb="62" eb="64">
      <t>シュウセイ</t>
    </rPh>
    <rPh sb="64" eb="65">
      <t>チ</t>
    </rPh>
    <rPh sb="70" eb="72">
      <t>テイド</t>
    </rPh>
    <rPh sb="76" eb="78">
      <t>ジシン</t>
    </rPh>
    <rPh sb="81" eb="84">
      <t>ゲスイドウ</t>
    </rPh>
    <rPh sb="84" eb="86">
      <t>クイキ</t>
    </rPh>
    <rPh sb="88" eb="91">
      <t>ジンコウゾウ</t>
    </rPh>
    <rPh sb="94" eb="96">
      <t>シュウニュウ</t>
    </rPh>
    <rPh sb="96" eb="97">
      <t>ゾウ</t>
    </rPh>
    <rPh sb="105" eb="107">
      <t>スウチ</t>
    </rPh>
    <rPh sb="108" eb="110">
      <t>カイゼン</t>
    </rPh>
    <rPh sb="110" eb="112">
      <t>ケイコウ</t>
    </rPh>
    <rPh sb="113" eb="114">
      <t>ミ</t>
    </rPh>
    <rPh sb="121" eb="123">
      <t>スウネン</t>
    </rPh>
    <rPh sb="123" eb="125">
      <t>テイド</t>
    </rPh>
    <rPh sb="126" eb="129">
      <t>ドウテイド</t>
    </rPh>
    <rPh sb="130" eb="132">
      <t>スイイ</t>
    </rPh>
    <rPh sb="134" eb="137">
      <t>ショウライテキ</t>
    </rPh>
    <rPh sb="225" eb="228">
      <t>シヨウリョウ</t>
    </rPh>
    <rPh sb="228" eb="229">
      <t>ゾウ</t>
    </rPh>
    <rPh sb="232" eb="234">
      <t>シュウセイ</t>
    </rPh>
    <rPh sb="234" eb="235">
      <t>チ</t>
    </rPh>
    <rPh sb="243" eb="245">
      <t>テイド</t>
    </rPh>
    <rPh sb="311" eb="313">
      <t>シュウセイ</t>
    </rPh>
    <rPh sb="313" eb="314">
      <t>チ</t>
    </rPh>
    <rPh sb="319" eb="320">
      <t>エン</t>
    </rPh>
    <rPh sb="320" eb="322">
      <t>テイド</t>
    </rPh>
    <rPh sb="432" eb="434">
      <t>ドリョク</t>
    </rPh>
    <rPh sb="435" eb="436">
      <t>オコナ</t>
    </rPh>
    <rPh sb="438" eb="441">
      <t>シュウエキテキ</t>
    </rPh>
    <rPh sb="441" eb="443">
      <t>シュウシ</t>
    </rPh>
    <rPh sb="443" eb="445">
      <t>ヒリツ</t>
    </rPh>
    <rPh sb="446" eb="448">
      <t>コウジョウ</t>
    </rPh>
    <rPh sb="449" eb="450">
      <t>ハカ</t>
    </rPh>
    <rPh sb="451" eb="453">
      <t>ヒツヨウ</t>
    </rPh>
    <phoneticPr fontId="4"/>
  </si>
  <si>
    <t>当町の公共下水道は、平成10年度に認可を取得し平成11年度から平成19年度までの9年間で整備を行った比較的新しい施設であるが、今後は、耐用年数を超過する施設も増えることからストックマネジメント計画に沿って計画的な改築更新を行うこととしている。</t>
    <rPh sb="99" eb="100">
      <t>ソ</t>
    </rPh>
    <phoneticPr fontId="4"/>
  </si>
  <si>
    <t>公共下水道事業については、H29～H38の10年間で経営戦略の策定を行っているが、計画と実績に乖離が大きくなった場合は計画の見直しを実施する。また、計画の進捗管理をH34年に行うこととし経営の安定化を図る。また、ストックマネジメント計画により計画的な改築更新を行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</si>
</sst>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3B-4472-ADCB-6DFE134C92D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0.19</c:v>
                </c:pt>
                <c:pt idx="2">
                  <c:v>7.0000000000000007E-2</c:v>
                </c:pt>
                <c:pt idx="3">
                  <c:v>0.12</c:v>
                </c:pt>
                <c:pt idx="4">
                  <c:v>0.1</c:v>
                </c:pt>
              </c:numCache>
            </c:numRef>
          </c:val>
          <c:smooth val="0"/>
          <c:extLst>
            <c:ext xmlns:c16="http://schemas.microsoft.com/office/drawing/2014/chart" uri="{C3380CC4-5D6E-409C-BE32-E72D297353CC}">
              <c16:uniqueId val="{00000001-183B-4472-ADCB-6DFE134C92D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formatCode="#,##0.00;&quot;△&quot;#,##0.00">
                  <c:v>0</c:v>
                </c:pt>
                <c:pt idx="1">
                  <c:v>72.33</c:v>
                </c:pt>
                <c:pt idx="2" formatCode="#,##0.00;&quot;△&quot;#,##0.00">
                  <c:v>0</c:v>
                </c:pt>
                <c:pt idx="3" formatCode="#,##0.00;&quot;△&quot;#,##0.00">
                  <c:v>0</c:v>
                </c:pt>
                <c:pt idx="4">
                  <c:v>84</c:v>
                </c:pt>
              </c:numCache>
            </c:numRef>
          </c:val>
          <c:extLst>
            <c:ext xmlns:c16="http://schemas.microsoft.com/office/drawing/2014/chart" uri="{C3380CC4-5D6E-409C-BE32-E72D297353CC}">
              <c16:uniqueId val="{00000000-0A71-450D-A7F6-7DF48C298C3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39.869999999999997</c:v>
                </c:pt>
                <c:pt idx="1">
                  <c:v>41.28</c:v>
                </c:pt>
                <c:pt idx="2">
                  <c:v>41.45</c:v>
                </c:pt>
                <c:pt idx="3">
                  <c:v>49.68</c:v>
                </c:pt>
                <c:pt idx="4">
                  <c:v>49.27</c:v>
                </c:pt>
              </c:numCache>
            </c:numRef>
          </c:val>
          <c:smooth val="0"/>
          <c:extLst>
            <c:ext xmlns:c16="http://schemas.microsoft.com/office/drawing/2014/chart" uri="{C3380CC4-5D6E-409C-BE32-E72D297353CC}">
              <c16:uniqueId val="{00000001-0A71-450D-A7F6-7DF48C298C3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c:v>
                </c:pt>
                <c:pt idx="1">
                  <c:v>100</c:v>
                </c:pt>
                <c:pt idx="2">
                  <c:v>98.89</c:v>
                </c:pt>
                <c:pt idx="3">
                  <c:v>99.09</c:v>
                </c:pt>
                <c:pt idx="4">
                  <c:v>99.1</c:v>
                </c:pt>
              </c:numCache>
            </c:numRef>
          </c:val>
          <c:extLst>
            <c:ext xmlns:c16="http://schemas.microsoft.com/office/drawing/2014/chart" uri="{C3380CC4-5D6E-409C-BE32-E72D297353CC}">
              <c16:uniqueId val="{00000000-830B-480B-BCC7-A5B1F53BE56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61.37</c:v>
                </c:pt>
                <c:pt idx="1">
                  <c:v>61.3</c:v>
                </c:pt>
                <c:pt idx="2">
                  <c:v>64.510000000000005</c:v>
                </c:pt>
                <c:pt idx="3">
                  <c:v>83.35</c:v>
                </c:pt>
                <c:pt idx="4">
                  <c:v>83.16</c:v>
                </c:pt>
              </c:numCache>
            </c:numRef>
          </c:val>
          <c:smooth val="0"/>
          <c:extLst>
            <c:ext xmlns:c16="http://schemas.microsoft.com/office/drawing/2014/chart" uri="{C3380CC4-5D6E-409C-BE32-E72D297353CC}">
              <c16:uniqueId val="{00000001-830B-480B-BCC7-A5B1F53BE56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56.4</c:v>
                </c:pt>
                <c:pt idx="1">
                  <c:v>55.57</c:v>
                </c:pt>
                <c:pt idx="2">
                  <c:v>52.61</c:v>
                </c:pt>
                <c:pt idx="3">
                  <c:v>76.91</c:v>
                </c:pt>
                <c:pt idx="4">
                  <c:v>95.47</c:v>
                </c:pt>
              </c:numCache>
            </c:numRef>
          </c:val>
          <c:extLst>
            <c:ext xmlns:c16="http://schemas.microsoft.com/office/drawing/2014/chart" uri="{C3380CC4-5D6E-409C-BE32-E72D297353CC}">
              <c16:uniqueId val="{00000000-DC99-49B4-AD8B-55BD9ABE104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99-49B4-AD8B-55BD9ABE104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EC-49C5-950C-110FBE25D62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EC-49C5-950C-110FBE25D62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E4-4279-ADED-F5FF4FA3CB5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E4-4279-ADED-F5FF4FA3CB5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CB-407F-850E-C353D3F8740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CB-407F-850E-C353D3F8740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D0-4E6C-BBA6-F32F782BD40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D0-4E6C-BBA6-F32F782BD40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formatCode="#,##0.00;&quot;△&quot;#,##0.00;&quot;-&quot;">
                  <c:v>2847.39</c:v>
                </c:pt>
                <c:pt idx="3" formatCode="#,##0.00;&quot;△&quot;#,##0.00;&quot;-&quot;">
                  <c:v>3090.34</c:v>
                </c:pt>
                <c:pt idx="4" formatCode="#,##0.00;&quot;△&quot;#,##0.00;&quot;-&quot;">
                  <c:v>2194.37</c:v>
                </c:pt>
              </c:numCache>
            </c:numRef>
          </c:val>
          <c:extLst>
            <c:ext xmlns:c16="http://schemas.microsoft.com/office/drawing/2014/chart" uri="{C3380CC4-5D6E-409C-BE32-E72D297353CC}">
              <c16:uniqueId val="{00000000-A822-47ED-B0ED-CA4F9E62BCC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1824.34</c:v>
                </c:pt>
                <c:pt idx="1">
                  <c:v>1604.64</c:v>
                </c:pt>
                <c:pt idx="2">
                  <c:v>1217.7</c:v>
                </c:pt>
                <c:pt idx="3">
                  <c:v>1048.23</c:v>
                </c:pt>
                <c:pt idx="4">
                  <c:v>1130.42</c:v>
                </c:pt>
              </c:numCache>
            </c:numRef>
          </c:val>
          <c:smooth val="0"/>
          <c:extLst>
            <c:ext xmlns:c16="http://schemas.microsoft.com/office/drawing/2014/chart" uri="{C3380CC4-5D6E-409C-BE32-E72D297353CC}">
              <c16:uniqueId val="{00000001-A822-47ED-B0ED-CA4F9E62BCC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76.94</c:v>
                </c:pt>
                <c:pt idx="1">
                  <c:v>78.87</c:v>
                </c:pt>
                <c:pt idx="2">
                  <c:v>81.69</c:v>
                </c:pt>
                <c:pt idx="3">
                  <c:v>36.299999999999997</c:v>
                </c:pt>
                <c:pt idx="4">
                  <c:v>6.61</c:v>
                </c:pt>
              </c:numCache>
            </c:numRef>
          </c:val>
          <c:extLst>
            <c:ext xmlns:c16="http://schemas.microsoft.com/office/drawing/2014/chart" uri="{C3380CC4-5D6E-409C-BE32-E72D297353CC}">
              <c16:uniqueId val="{00000000-9A50-4F64-88F0-398E11D6001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54.16</c:v>
                </c:pt>
                <c:pt idx="1">
                  <c:v>60.01</c:v>
                </c:pt>
                <c:pt idx="2">
                  <c:v>66.680000000000007</c:v>
                </c:pt>
                <c:pt idx="3">
                  <c:v>78.92</c:v>
                </c:pt>
                <c:pt idx="4">
                  <c:v>74.17</c:v>
                </c:pt>
              </c:numCache>
            </c:numRef>
          </c:val>
          <c:smooth val="0"/>
          <c:extLst>
            <c:ext xmlns:c16="http://schemas.microsoft.com/office/drawing/2014/chart" uri="{C3380CC4-5D6E-409C-BE32-E72D297353CC}">
              <c16:uniqueId val="{00000001-9A50-4F64-88F0-398E11D6001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273.05</c:v>
                </c:pt>
                <c:pt idx="1">
                  <c:v>266.89999999999998</c:v>
                </c:pt>
                <c:pt idx="2">
                  <c:v>256.89</c:v>
                </c:pt>
                <c:pt idx="3">
                  <c:v>590.9</c:v>
                </c:pt>
                <c:pt idx="4">
                  <c:v>3241.96</c:v>
                </c:pt>
              </c:numCache>
            </c:numRef>
          </c:val>
          <c:extLst>
            <c:ext xmlns:c16="http://schemas.microsoft.com/office/drawing/2014/chart" uri="{C3380CC4-5D6E-409C-BE32-E72D297353CC}">
              <c16:uniqueId val="{00000000-1D76-4C4B-9391-29D4344EF15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307.56</c:v>
                </c:pt>
                <c:pt idx="1">
                  <c:v>277.67</c:v>
                </c:pt>
                <c:pt idx="2">
                  <c:v>260.11</c:v>
                </c:pt>
                <c:pt idx="3">
                  <c:v>220.31</c:v>
                </c:pt>
                <c:pt idx="4">
                  <c:v>230.95</c:v>
                </c:pt>
              </c:numCache>
            </c:numRef>
          </c:val>
          <c:smooth val="0"/>
          <c:extLst>
            <c:ext xmlns:c16="http://schemas.microsoft.com/office/drawing/2014/chart" uri="{C3380CC4-5D6E-409C-BE32-E72D297353CC}">
              <c16:uniqueId val="{00000001-1D76-4C4B-9391-29D4344EF15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7" zoomScaleNormal="100" workbookViewId="0">
      <selection activeCell="BK78" sqref="BK7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厚真町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4500</v>
      </c>
      <c r="AM8" s="51"/>
      <c r="AN8" s="51"/>
      <c r="AO8" s="51"/>
      <c r="AP8" s="51"/>
      <c r="AQ8" s="51"/>
      <c r="AR8" s="51"/>
      <c r="AS8" s="51"/>
      <c r="AT8" s="46">
        <f>データ!T6</f>
        <v>404.61</v>
      </c>
      <c r="AU8" s="46"/>
      <c r="AV8" s="46"/>
      <c r="AW8" s="46"/>
      <c r="AX8" s="46"/>
      <c r="AY8" s="46"/>
      <c r="AZ8" s="46"/>
      <c r="BA8" s="46"/>
      <c r="BB8" s="46">
        <f>データ!U6</f>
        <v>11.12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37.4</v>
      </c>
      <c r="Q10" s="46"/>
      <c r="R10" s="46"/>
      <c r="S10" s="46"/>
      <c r="T10" s="46"/>
      <c r="U10" s="46"/>
      <c r="V10" s="46"/>
      <c r="W10" s="46">
        <f>データ!Q6</f>
        <v>95.01</v>
      </c>
      <c r="X10" s="46"/>
      <c r="Y10" s="46"/>
      <c r="Z10" s="46"/>
      <c r="AA10" s="46"/>
      <c r="AB10" s="46"/>
      <c r="AC10" s="46"/>
      <c r="AD10" s="51">
        <f>データ!R6</f>
        <v>3960</v>
      </c>
      <c r="AE10" s="51"/>
      <c r="AF10" s="51"/>
      <c r="AG10" s="51"/>
      <c r="AH10" s="51"/>
      <c r="AI10" s="51"/>
      <c r="AJ10" s="51"/>
      <c r="AK10" s="2"/>
      <c r="AL10" s="51">
        <f>データ!V6</f>
        <v>1665</v>
      </c>
      <c r="AM10" s="51"/>
      <c r="AN10" s="51"/>
      <c r="AO10" s="51"/>
      <c r="AP10" s="51"/>
      <c r="AQ10" s="51"/>
      <c r="AR10" s="51"/>
      <c r="AS10" s="51"/>
      <c r="AT10" s="46">
        <f>データ!W6</f>
        <v>1.18</v>
      </c>
      <c r="AU10" s="46"/>
      <c r="AV10" s="46"/>
      <c r="AW10" s="46"/>
      <c r="AX10" s="46"/>
      <c r="AY10" s="46"/>
      <c r="AZ10" s="46"/>
      <c r="BA10" s="46"/>
      <c r="BB10" s="46">
        <f>データ!X6</f>
        <v>1411.02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XRlkis/Z9aPEroiqI3GpTfmkar1ZZhLPtGyWenyMlaL+xdDjwO//ze9d4sIbY+dQ8lATcrxussQqzkeDg0hY9A==" saltValue="Qz0WeJhTcdjHPEXQ9hM+k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15814</v>
      </c>
      <c r="D6" s="33">
        <f t="shared" si="3"/>
        <v>47</v>
      </c>
      <c r="E6" s="33">
        <f t="shared" si="3"/>
        <v>17</v>
      </c>
      <c r="F6" s="33">
        <f t="shared" si="3"/>
        <v>1</v>
      </c>
      <c r="G6" s="33">
        <f t="shared" si="3"/>
        <v>0</v>
      </c>
      <c r="H6" s="33" t="str">
        <f t="shared" si="3"/>
        <v>北海道　厚真町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37.4</v>
      </c>
      <c r="Q6" s="34">
        <f t="shared" si="3"/>
        <v>95.01</v>
      </c>
      <c r="R6" s="34">
        <f t="shared" si="3"/>
        <v>3960</v>
      </c>
      <c r="S6" s="34">
        <f t="shared" si="3"/>
        <v>4500</v>
      </c>
      <c r="T6" s="34">
        <f t="shared" si="3"/>
        <v>404.61</v>
      </c>
      <c r="U6" s="34">
        <f t="shared" si="3"/>
        <v>11.12</v>
      </c>
      <c r="V6" s="34">
        <f t="shared" si="3"/>
        <v>1665</v>
      </c>
      <c r="W6" s="34">
        <f t="shared" si="3"/>
        <v>1.18</v>
      </c>
      <c r="X6" s="34">
        <f t="shared" si="3"/>
        <v>1411.02</v>
      </c>
      <c r="Y6" s="35">
        <f>IF(Y7="",NA(),Y7)</f>
        <v>56.4</v>
      </c>
      <c r="Z6" s="35">
        <f t="shared" ref="Z6:AH6" si="4">IF(Z7="",NA(),Z7)</f>
        <v>55.57</v>
      </c>
      <c r="AA6" s="35">
        <f t="shared" si="4"/>
        <v>52.61</v>
      </c>
      <c r="AB6" s="35">
        <f t="shared" si="4"/>
        <v>76.91</v>
      </c>
      <c r="AC6" s="35">
        <f t="shared" si="4"/>
        <v>95.47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2847.39</v>
      </c>
      <c r="BI6" s="35">
        <f t="shared" si="7"/>
        <v>3090.34</v>
      </c>
      <c r="BJ6" s="35">
        <f t="shared" si="7"/>
        <v>2194.37</v>
      </c>
      <c r="BK6" s="35">
        <f t="shared" si="7"/>
        <v>1824.34</v>
      </c>
      <c r="BL6" s="35">
        <f t="shared" si="7"/>
        <v>1604.64</v>
      </c>
      <c r="BM6" s="35">
        <f t="shared" si="7"/>
        <v>1217.7</v>
      </c>
      <c r="BN6" s="35">
        <f t="shared" si="7"/>
        <v>1048.23</v>
      </c>
      <c r="BO6" s="35">
        <f t="shared" si="7"/>
        <v>1130.42</v>
      </c>
      <c r="BP6" s="34" t="str">
        <f>IF(BP7="","",IF(BP7="-","【-】","【"&amp;SUBSTITUTE(TEXT(BP7,"#,##0.00"),"-","△")&amp;"】"))</f>
        <v>【682.51】</v>
      </c>
      <c r="BQ6" s="35">
        <f>IF(BQ7="",NA(),BQ7)</f>
        <v>76.94</v>
      </c>
      <c r="BR6" s="35">
        <f t="shared" ref="BR6:BZ6" si="8">IF(BR7="",NA(),BR7)</f>
        <v>78.87</v>
      </c>
      <c r="BS6" s="35">
        <f t="shared" si="8"/>
        <v>81.69</v>
      </c>
      <c r="BT6" s="35">
        <f t="shared" si="8"/>
        <v>36.299999999999997</v>
      </c>
      <c r="BU6" s="35">
        <f t="shared" si="8"/>
        <v>6.61</v>
      </c>
      <c r="BV6" s="35">
        <f t="shared" si="8"/>
        <v>54.16</v>
      </c>
      <c r="BW6" s="35">
        <f t="shared" si="8"/>
        <v>60.01</v>
      </c>
      <c r="BX6" s="35">
        <f t="shared" si="8"/>
        <v>66.680000000000007</v>
      </c>
      <c r="BY6" s="35">
        <f t="shared" si="8"/>
        <v>78.92</v>
      </c>
      <c r="BZ6" s="35">
        <f t="shared" si="8"/>
        <v>74.17</v>
      </c>
      <c r="CA6" s="34" t="str">
        <f>IF(CA7="","",IF(CA7="-","【-】","【"&amp;SUBSTITUTE(TEXT(CA7,"#,##0.00"),"-","△")&amp;"】"))</f>
        <v>【100.34】</v>
      </c>
      <c r="CB6" s="35">
        <f>IF(CB7="",NA(),CB7)</f>
        <v>273.05</v>
      </c>
      <c r="CC6" s="35">
        <f t="shared" ref="CC6:CK6" si="9">IF(CC7="",NA(),CC7)</f>
        <v>266.89999999999998</v>
      </c>
      <c r="CD6" s="35">
        <f t="shared" si="9"/>
        <v>256.89</v>
      </c>
      <c r="CE6" s="35">
        <f t="shared" si="9"/>
        <v>590.9</v>
      </c>
      <c r="CF6" s="35">
        <f t="shared" si="9"/>
        <v>3241.96</v>
      </c>
      <c r="CG6" s="35">
        <f t="shared" si="9"/>
        <v>307.56</v>
      </c>
      <c r="CH6" s="35">
        <f t="shared" si="9"/>
        <v>277.67</v>
      </c>
      <c r="CI6" s="35">
        <f t="shared" si="9"/>
        <v>260.11</v>
      </c>
      <c r="CJ6" s="35">
        <f t="shared" si="9"/>
        <v>220.31</v>
      </c>
      <c r="CK6" s="35">
        <f t="shared" si="9"/>
        <v>230.95</v>
      </c>
      <c r="CL6" s="34" t="str">
        <f>IF(CL7="","",IF(CL7="-","【-】","【"&amp;SUBSTITUTE(TEXT(CL7,"#,##0.00"),"-","△")&amp;"】"))</f>
        <v>【136.15】</v>
      </c>
      <c r="CM6" s="34">
        <f>IF(CM7="",NA(),CM7)</f>
        <v>0</v>
      </c>
      <c r="CN6" s="35">
        <f t="shared" ref="CN6:CV6" si="10">IF(CN7="",NA(),CN7)</f>
        <v>72.33</v>
      </c>
      <c r="CO6" s="34">
        <f t="shared" si="10"/>
        <v>0</v>
      </c>
      <c r="CP6" s="34">
        <f t="shared" si="10"/>
        <v>0</v>
      </c>
      <c r="CQ6" s="35">
        <f t="shared" si="10"/>
        <v>84</v>
      </c>
      <c r="CR6" s="35">
        <f t="shared" si="10"/>
        <v>39.869999999999997</v>
      </c>
      <c r="CS6" s="35">
        <f t="shared" si="10"/>
        <v>41.28</v>
      </c>
      <c r="CT6" s="35">
        <f t="shared" si="10"/>
        <v>41.45</v>
      </c>
      <c r="CU6" s="35">
        <f t="shared" si="10"/>
        <v>49.68</v>
      </c>
      <c r="CV6" s="35">
        <f t="shared" si="10"/>
        <v>49.27</v>
      </c>
      <c r="CW6" s="34" t="str">
        <f>IF(CW7="","",IF(CW7="-","【-】","【"&amp;SUBSTITUTE(TEXT(CW7,"#,##0.00"),"-","△")&amp;"】"))</f>
        <v>【59.64】</v>
      </c>
      <c r="CX6" s="35">
        <f>IF(CX7="",NA(),CX7)</f>
        <v>98</v>
      </c>
      <c r="CY6" s="35">
        <f t="shared" ref="CY6:DG6" si="11">IF(CY7="",NA(),CY7)</f>
        <v>100</v>
      </c>
      <c r="CZ6" s="35">
        <f t="shared" si="11"/>
        <v>98.89</v>
      </c>
      <c r="DA6" s="35">
        <f t="shared" si="11"/>
        <v>99.09</v>
      </c>
      <c r="DB6" s="35">
        <f t="shared" si="11"/>
        <v>99.1</v>
      </c>
      <c r="DC6" s="35">
        <f t="shared" si="11"/>
        <v>61.37</v>
      </c>
      <c r="DD6" s="35">
        <f t="shared" si="11"/>
        <v>61.3</v>
      </c>
      <c r="DE6" s="35">
        <f t="shared" si="11"/>
        <v>64.510000000000005</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v>
      </c>
      <c r="EK6" s="35">
        <f t="shared" si="14"/>
        <v>0.19</v>
      </c>
      <c r="EL6" s="35">
        <f t="shared" si="14"/>
        <v>7.0000000000000007E-2</v>
      </c>
      <c r="EM6" s="35">
        <f t="shared" si="14"/>
        <v>0.12</v>
      </c>
      <c r="EN6" s="35">
        <f t="shared" si="14"/>
        <v>0.1</v>
      </c>
      <c r="EO6" s="34" t="str">
        <f>IF(EO7="","",IF(EO7="-","【-】","【"&amp;SUBSTITUTE(TEXT(EO7,"#,##0.00"),"-","△")&amp;"】"))</f>
        <v>【0.22】</v>
      </c>
    </row>
    <row r="7" spans="1:145" s="36" customFormat="1" x14ac:dyDescent="0.15">
      <c r="A7" s="28"/>
      <c r="B7" s="37">
        <v>2019</v>
      </c>
      <c r="C7" s="37">
        <v>15814</v>
      </c>
      <c r="D7" s="37">
        <v>47</v>
      </c>
      <c r="E7" s="37">
        <v>17</v>
      </c>
      <c r="F7" s="37">
        <v>1</v>
      </c>
      <c r="G7" s="37">
        <v>0</v>
      </c>
      <c r="H7" s="37" t="s">
        <v>98</v>
      </c>
      <c r="I7" s="37" t="s">
        <v>99</v>
      </c>
      <c r="J7" s="37" t="s">
        <v>100</v>
      </c>
      <c r="K7" s="37" t="s">
        <v>101</v>
      </c>
      <c r="L7" s="37" t="s">
        <v>102</v>
      </c>
      <c r="M7" s="37" t="s">
        <v>103</v>
      </c>
      <c r="N7" s="38" t="s">
        <v>104</v>
      </c>
      <c r="O7" s="38" t="s">
        <v>105</v>
      </c>
      <c r="P7" s="38">
        <v>37.4</v>
      </c>
      <c r="Q7" s="38">
        <v>95.01</v>
      </c>
      <c r="R7" s="38">
        <v>3960</v>
      </c>
      <c r="S7" s="38">
        <v>4500</v>
      </c>
      <c r="T7" s="38">
        <v>404.61</v>
      </c>
      <c r="U7" s="38">
        <v>11.12</v>
      </c>
      <c r="V7" s="38">
        <v>1665</v>
      </c>
      <c r="W7" s="38">
        <v>1.18</v>
      </c>
      <c r="X7" s="38">
        <v>1411.02</v>
      </c>
      <c r="Y7" s="38">
        <v>56.4</v>
      </c>
      <c r="Z7" s="38">
        <v>55.57</v>
      </c>
      <c r="AA7" s="38">
        <v>52.61</v>
      </c>
      <c r="AB7" s="38">
        <v>76.91</v>
      </c>
      <c r="AC7" s="38">
        <v>95.47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2847.39</v>
      </c>
      <c r="BI7" s="38">
        <v>3090.34</v>
      </c>
      <c r="BJ7" s="38">
        <v>2194.37</v>
      </c>
      <c r="BK7" s="38">
        <v>1824.34</v>
      </c>
      <c r="BL7" s="38">
        <v>1604.64</v>
      </c>
      <c r="BM7" s="38">
        <v>1217.7</v>
      </c>
      <c r="BN7" s="38">
        <v>1048.23</v>
      </c>
      <c r="BO7" s="38">
        <v>1130.42</v>
      </c>
      <c r="BP7" s="38">
        <v>682.51</v>
      </c>
      <c r="BQ7" s="38">
        <v>76.94</v>
      </c>
      <c r="BR7" s="38">
        <v>78.87</v>
      </c>
      <c r="BS7" s="38">
        <v>81.69</v>
      </c>
      <c r="BT7" s="38">
        <v>36.299999999999997</v>
      </c>
      <c r="BU7" s="38">
        <v>6.61</v>
      </c>
      <c r="BV7" s="38">
        <v>54.16</v>
      </c>
      <c r="BW7" s="38">
        <v>60.01</v>
      </c>
      <c r="BX7" s="38">
        <v>66.680000000000007</v>
      </c>
      <c r="BY7" s="38">
        <v>78.92</v>
      </c>
      <c r="BZ7" s="38">
        <v>74.17</v>
      </c>
      <c r="CA7" s="38">
        <v>100.34</v>
      </c>
      <c r="CB7" s="38">
        <v>273.05</v>
      </c>
      <c r="CC7" s="38">
        <v>266.89999999999998</v>
      </c>
      <c r="CD7" s="38">
        <v>256.89</v>
      </c>
      <c r="CE7" s="38">
        <v>590.9</v>
      </c>
      <c r="CF7" s="38">
        <v>3241.96</v>
      </c>
      <c r="CG7" s="38">
        <v>307.56</v>
      </c>
      <c r="CH7" s="38">
        <v>277.67</v>
      </c>
      <c r="CI7" s="38">
        <v>260.11</v>
      </c>
      <c r="CJ7" s="38">
        <v>220.31</v>
      </c>
      <c r="CK7" s="38">
        <v>230.95</v>
      </c>
      <c r="CL7" s="38">
        <v>136.15</v>
      </c>
      <c r="CM7" s="38">
        <v>0</v>
      </c>
      <c r="CN7" s="38">
        <v>72.33</v>
      </c>
      <c r="CO7" s="38">
        <v>0</v>
      </c>
      <c r="CP7" s="38">
        <v>0</v>
      </c>
      <c r="CQ7" s="38">
        <v>84</v>
      </c>
      <c r="CR7" s="38">
        <v>39.869999999999997</v>
      </c>
      <c r="CS7" s="38">
        <v>41.28</v>
      </c>
      <c r="CT7" s="38">
        <v>41.45</v>
      </c>
      <c r="CU7" s="38">
        <v>49.68</v>
      </c>
      <c r="CV7" s="38">
        <v>49.27</v>
      </c>
      <c r="CW7" s="38">
        <v>59.64</v>
      </c>
      <c r="CX7" s="38">
        <v>98</v>
      </c>
      <c r="CY7" s="38">
        <v>100</v>
      </c>
      <c r="CZ7" s="38">
        <v>98.89</v>
      </c>
      <c r="DA7" s="38">
        <v>99.09</v>
      </c>
      <c r="DB7" s="38">
        <v>99.1</v>
      </c>
      <c r="DC7" s="38">
        <v>61.37</v>
      </c>
      <c r="DD7" s="38">
        <v>61.3</v>
      </c>
      <c r="DE7" s="38">
        <v>64.510000000000005</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v>
      </c>
      <c r="EK7" s="38">
        <v>0.19</v>
      </c>
      <c r="EL7" s="38">
        <v>7.0000000000000007E-2</v>
      </c>
      <c r="EM7" s="38">
        <v>0.12</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kennsetu</cp:lastModifiedBy>
  <cp:lastPrinted>2021-01-21T02:45:57Z</cp:lastPrinted>
  <dcterms:created xsi:type="dcterms:W3CDTF">2020-12-04T02:41:46Z</dcterms:created>
  <dcterms:modified xsi:type="dcterms:W3CDTF">2021-01-21T02:49:45Z</dcterms:modified>
  <cp:category/>
</cp:coreProperties>
</file>