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192.168.11.116\役場\005_建設課（新）\02_上下水道グループ\01_水道\20_メール調査\R2\210125_経営分析\【経営比較分析表】2019_015814_47_010\"/>
    </mc:Choice>
  </mc:AlternateContent>
  <workbookProtection workbookAlgorithmName="SHA-512" workbookHashValue="ipUe/taDq9WhV/tBevymvHfDxxA7RSIYP8h6zIhWWJgufjuOQfHGcfe/kj7IGknRzecHzZSC29vZ0sCJzq/2Eg==" workbookSaltValue="T4XA5tfE1XGxCr8vJ54DlA==" workbookSpinCount="100000" lockStructure="1"/>
  <bookViews>
    <workbookView xWindow="0" yWindow="0" windowWidth="17955" windowHeight="50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<sst xmlns="http://schemas.openxmlformats.org/spreadsheetml/2006/main" count="233" uniqueCount="119">
  <si>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</si>
  <si>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</si>
  <si>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</si>
  <si>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</si>
  <si>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</si>
  <si>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</si>
  <si>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</si>
  <si>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</si>
  <si>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</si>
  <si>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</si>
  <si>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</si>
  <si>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</si>
  <si>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</si>
  <si>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</si>
  <si>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</si>
  <si>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</si>
  <si>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</si>
  <si>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</si>
  <si>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</si>
  <si>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</si>
  <si>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</si>
  <si>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</si>
  <si>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</si>
  <si>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</si>
  <si>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</si>
  <si>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</si>
  <si>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</si>
  <si>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</si>
  <si>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</si>
  <si>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</si>
  <si>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</si>
  <si>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</si>
  <si>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</si>
  <si>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</si>
  <si>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</si>
  <si>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</si>
  <si>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</si>
  <si>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</si>
  <si>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</si>
  <si>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</si>
  <si>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</si>
  <si>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</si>
  <si>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</si>
  <si>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</si>
  <si>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</si>
  <si>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</si>
  <si>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</si>
  <si>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</si>
  <si>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</si>
  <si>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</si>
  <si>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</si>
  <si>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</si>
  <si>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</si>
  <si>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</si>
  <si>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</si>
  <si>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</si>
  <si>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</si>
  <si>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</si>
  <si>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</si>
  <si>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</si>
  <si>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</si>
  <si>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</si>
  <si>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</si>
  <si>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</si>
  <si>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</si>
  <si>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</si>
  <si>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</si>
  <si>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</si>
  <si>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</si>
  <si>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</si>
  <si>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</si>
  <si>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</si>
  <si>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</si>
  <si>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</si>
  <si>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</si>
  <si>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</si>
  <si>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</si>
  <si>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</si>
  <si>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</si>
  <si>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</si>
  <si>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</si>
  <si>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</si>
  <si>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</si>
  <si>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</si>
  <si>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</si>
  <si>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</si>
  <si>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</si>
  <si>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</si>
  <si>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</si>
  <si>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</si>
  <si>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</si>
  <si>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</si>
  <si>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</si>
  <si>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</si>
  <si>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</si>
  <si>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</si>
  <si>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</si>
  <si>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厚真町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</si>
  <si>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</si>
  <si>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</si>
  <si>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</si>
  <si>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</si>
  <si>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</si>
  <si>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</si>
  <si>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</si>
  <si>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</si>
  <si>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</si>
  <si>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</si>
  <si>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</si>
  <si>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</si>
  <si>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</si>
  <si>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</si>
  <si>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</si>
  <si>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</si>
  <si>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</si>
  <si>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</si>
  <si>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類似団体を上回っているが、今後も耐用年数を超過した管路が増加すると見込まれることから、計画的な更新を行う。</t>
    <rPh sb="2" eb="4">
      <t>ルイジ</t>
    </rPh>
    <rPh sb="4" eb="6">
      <t>ダンタイ</t>
    </rPh>
    <rPh sb="7" eb="9">
      <t>ウワマワ</t>
    </rPh>
    <rPh sb="15" eb="17">
      <t>コンゴ</t>
    </rPh>
    <rPh sb="18" eb="20">
      <t>タイヨウ</t>
    </rPh>
    <rPh sb="20" eb="22">
      <t>ネンスウ</t>
    </rPh>
    <rPh sb="23" eb="25">
      <t>チョウカ</t>
    </rPh>
    <rPh sb="27" eb="29">
      <t>カンロ</t>
    </rPh>
    <rPh sb="30" eb="32">
      <t>ゾウカ</t>
    </rPh>
    <rPh sb="35" eb="37">
      <t>ミコ</t>
    </rPh>
    <rPh sb="45" eb="48">
      <t>ケイカクテキ</t>
    </rPh>
    <rPh sb="49" eb="51">
      <t>コウシン</t>
    </rPh>
    <rPh sb="52" eb="53">
      <t>オコナ</t>
    </rPh>
    <phoneticPr fontId="4"/>
  </si>
  <si>
    <t>H18～R2の15年間で統合簡易水道事業を行い、経営管理の一体化施設の共同化を図っている処である。
H30の北海道胆振東部地震の影響により、H30,R1の数値に異常値が示されているため、修正した値により分析を行う。R1の収益的収支比率は83%、料金回収率は62%、給水原価は416円程度となる。事業を推進する上で、地方債の借入が増大し償還も始まっていることから給水原価の上昇や料金回収率の低下が見られる。給水人口は微減しているが有収率の上昇、給水区域の拡大を図り経営の安定を図っている。また、現在の事業がR2で終了することから将来的に企業債残高も減少する見込みである。</t>
    <rPh sb="9" eb="11">
      <t>ネンカン</t>
    </rPh>
    <rPh sb="12" eb="14">
      <t>トウゴウ</t>
    </rPh>
    <rPh sb="14" eb="16">
      <t>カンイ</t>
    </rPh>
    <rPh sb="16" eb="18">
      <t>スイドウ</t>
    </rPh>
    <rPh sb="18" eb="20">
      <t>ジギョウ</t>
    </rPh>
    <rPh sb="21" eb="22">
      <t>オコナ</t>
    </rPh>
    <rPh sb="24" eb="26">
      <t>ケイエイ</t>
    </rPh>
    <rPh sb="26" eb="28">
      <t>カンリ</t>
    </rPh>
    <rPh sb="29" eb="32">
      <t>イッタイカ</t>
    </rPh>
    <rPh sb="32" eb="34">
      <t>シセツ</t>
    </rPh>
    <rPh sb="35" eb="38">
      <t>キョウドウカ</t>
    </rPh>
    <rPh sb="39" eb="40">
      <t>ハカ</t>
    </rPh>
    <rPh sb="44" eb="45">
      <t>トコロ</t>
    </rPh>
    <rPh sb="54" eb="57">
      <t>ホッカイドウ</t>
    </rPh>
    <rPh sb="57" eb="59">
      <t>イブリ</t>
    </rPh>
    <rPh sb="59" eb="61">
      <t>トウブ</t>
    </rPh>
    <rPh sb="61" eb="63">
      <t>ジシン</t>
    </rPh>
    <rPh sb="64" eb="66">
      <t>エイキョウ</t>
    </rPh>
    <rPh sb="77" eb="79">
      <t>スウチ</t>
    </rPh>
    <rPh sb="80" eb="83">
      <t>イジョウチ</t>
    </rPh>
    <rPh sb="84" eb="85">
      <t>シメ</t>
    </rPh>
    <rPh sb="93" eb="95">
      <t>シュウセイ</t>
    </rPh>
    <rPh sb="97" eb="98">
      <t>アタイ</t>
    </rPh>
    <rPh sb="101" eb="103">
      <t>ブンセキ</t>
    </rPh>
    <rPh sb="104" eb="105">
      <t>オコナ</t>
    </rPh>
    <rPh sb="110" eb="113">
      <t>シュウエキテキ</t>
    </rPh>
    <rPh sb="113" eb="115">
      <t>シュウシ</t>
    </rPh>
    <rPh sb="115" eb="117">
      <t>ヒリツ</t>
    </rPh>
    <rPh sb="122" eb="124">
      <t>リョウキン</t>
    </rPh>
    <rPh sb="124" eb="126">
      <t>カイシュウ</t>
    </rPh>
    <rPh sb="126" eb="127">
      <t>リツ</t>
    </rPh>
    <rPh sb="132" eb="134">
      <t>キュウスイ</t>
    </rPh>
    <rPh sb="134" eb="136">
      <t>ゲンカ</t>
    </rPh>
    <rPh sb="140" eb="141">
      <t>エン</t>
    </rPh>
    <rPh sb="141" eb="143">
      <t>テイド</t>
    </rPh>
    <rPh sb="147" eb="149">
      <t>ジギョウ</t>
    </rPh>
    <rPh sb="150" eb="152">
      <t>スイシン</t>
    </rPh>
    <rPh sb="154" eb="155">
      <t>ウエ</t>
    </rPh>
    <rPh sb="157" eb="160">
      <t>チホウサイ</t>
    </rPh>
    <rPh sb="161" eb="163">
      <t>カリイレ</t>
    </rPh>
    <rPh sb="164" eb="166">
      <t>ゾウダイ</t>
    </rPh>
    <rPh sb="167" eb="169">
      <t>ショウカン</t>
    </rPh>
    <rPh sb="170" eb="171">
      <t>ハジ</t>
    </rPh>
    <rPh sb="180" eb="182">
      <t>キュウスイ</t>
    </rPh>
    <rPh sb="182" eb="184">
      <t>ゲンカ</t>
    </rPh>
    <rPh sb="185" eb="187">
      <t>ジョウショウ</t>
    </rPh>
    <rPh sb="188" eb="190">
      <t>リョウキン</t>
    </rPh>
    <rPh sb="190" eb="192">
      <t>カイシュウ</t>
    </rPh>
    <rPh sb="192" eb="193">
      <t>リツ</t>
    </rPh>
    <rPh sb="194" eb="196">
      <t>テイカ</t>
    </rPh>
    <rPh sb="197" eb="198">
      <t>ミ</t>
    </rPh>
    <rPh sb="202" eb="204">
      <t>キュウスイ</t>
    </rPh>
    <rPh sb="204" eb="206">
      <t>ジンコウ</t>
    </rPh>
    <rPh sb="207" eb="209">
      <t>ビゲン</t>
    </rPh>
    <rPh sb="214" eb="217">
      <t>ユウシュウリツ</t>
    </rPh>
    <rPh sb="218" eb="220">
      <t>ジョウショウ</t>
    </rPh>
    <rPh sb="221" eb="223">
      <t>キュウスイ</t>
    </rPh>
    <rPh sb="223" eb="225">
      <t>クイキ</t>
    </rPh>
    <rPh sb="226" eb="228">
      <t>カクダイ</t>
    </rPh>
    <rPh sb="229" eb="230">
      <t>ハカ</t>
    </rPh>
    <rPh sb="231" eb="233">
      <t>ケイエイ</t>
    </rPh>
    <rPh sb="234" eb="236">
      <t>アンテイ</t>
    </rPh>
    <rPh sb="237" eb="238">
      <t>ハカ</t>
    </rPh>
    <rPh sb="246" eb="248">
      <t>ゲンザイ</t>
    </rPh>
    <rPh sb="249" eb="251">
      <t>ジギョウ</t>
    </rPh>
    <rPh sb="255" eb="257">
      <t>シュウリョウ</t>
    </rPh>
    <rPh sb="263" eb="266">
      <t>ショウライテキ</t>
    </rPh>
    <rPh sb="267" eb="269">
      <t>キギョウ</t>
    </rPh>
    <rPh sb="269" eb="270">
      <t>サイ</t>
    </rPh>
    <rPh sb="270" eb="272">
      <t>ザンダカ</t>
    </rPh>
    <rPh sb="273" eb="275">
      <t>ゲンショウ</t>
    </rPh>
    <rPh sb="277" eb="279">
      <t>ミコ</t>
    </rPh>
    <phoneticPr fontId="4"/>
  </si>
  <si>
    <t>　企業債残高対給水収益比率が高くなってきていることから、普及率の上昇により使用料収入の減少を抑え、基金や積立金等財源を確保する一方施設台帳の更なる整備による計画的な投資、経営の健全化について慎重に検討を行っていくが、将来的には経営改革の必要性が考えられる。</t>
    <rPh sb="1" eb="3">
      <t>キギョウ</t>
    </rPh>
    <rPh sb="3" eb="4">
      <t>サイ</t>
    </rPh>
    <rPh sb="4" eb="6">
      <t>ザンダカ</t>
    </rPh>
    <rPh sb="6" eb="7">
      <t>タイ</t>
    </rPh>
    <rPh sb="7" eb="9">
      <t>キュウスイ</t>
    </rPh>
    <rPh sb="9" eb="11">
      <t>シュウエキ</t>
    </rPh>
    <rPh sb="11" eb="13">
      <t>ヒリツ</t>
    </rPh>
    <rPh sb="14" eb="15">
      <t>タカ</t>
    </rPh>
    <rPh sb="28" eb="30">
      <t>フキュウ</t>
    </rPh>
    <rPh sb="30" eb="31">
      <t>リツ</t>
    </rPh>
    <rPh sb="32" eb="34">
      <t>ジョウショウ</t>
    </rPh>
    <rPh sb="37" eb="40">
      <t>シヨウリョウ</t>
    </rPh>
    <rPh sb="40" eb="42">
      <t>シュウニュウ</t>
    </rPh>
    <rPh sb="43" eb="45">
      <t>ゲンショウ</t>
    </rPh>
    <rPh sb="46" eb="47">
      <t>オサ</t>
    </rPh>
    <rPh sb="49" eb="51">
      <t>キキン</t>
    </rPh>
    <rPh sb="52" eb="54">
      <t>ツミタテ</t>
    </rPh>
    <rPh sb="54" eb="55">
      <t>キン</t>
    </rPh>
    <rPh sb="55" eb="56">
      <t>トウ</t>
    </rPh>
    <rPh sb="56" eb="58">
      <t>ザイゲン</t>
    </rPh>
    <rPh sb="59" eb="61">
      <t>カクホ</t>
    </rPh>
    <rPh sb="63" eb="65">
      <t>イッポウ</t>
    </rPh>
    <rPh sb="65" eb="67">
      <t>シセツ</t>
    </rPh>
    <rPh sb="67" eb="69">
      <t>ダイチョウ</t>
    </rPh>
    <rPh sb="70" eb="71">
      <t>サラ</t>
    </rPh>
    <rPh sb="73" eb="75">
      <t>セイビ</t>
    </rPh>
    <rPh sb="78" eb="81">
      <t>ケイカクテキ</t>
    </rPh>
    <rPh sb="82" eb="84">
      <t>トウシ</t>
    </rPh>
    <rPh sb="85" eb="87">
      <t>ケイエイ</t>
    </rPh>
    <rPh sb="88" eb="91">
      <t>ケンゼンカ</t>
    </rPh>
    <rPh sb="95" eb="97">
      <t>シンチョウ</t>
    </rPh>
    <rPh sb="98" eb="100">
      <t>ケントウ</t>
    </rPh>
    <rPh sb="101" eb="102">
      <t>オコナ</t>
    </rPh>
    <rPh sb="108" eb="111">
      <t>ショウライテキ</t>
    </rPh>
    <rPh sb="113" eb="115">
      <t>ケイエイ</t>
    </rPh>
    <rPh sb="115" eb="117">
      <t>カイカク</t>
    </rPh>
    <rPh sb="118" eb="121">
      <t>ヒツヨウセイ</t>
    </rPh>
    <rPh sb="122" eb="1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</si>
</sst>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0.64</c:v>
                </c:pt>
                <c:pt idx="2">
                  <c:v>1.87</c:v>
                </c:pt>
                <c:pt idx="3">
                  <c:v>0.05</c:v>
                </c:pt>
                <c:pt idx="4">
                  <c:v>5.19</c:v>
                </c:pt>
              </c:numCache>
            </c:numRef>
          </c:val>
          <c:extLst>
            <c:ext xmlns:c16="http://schemas.microsoft.com/office/drawing/2014/chart" uri="{C3380CC4-5D6E-409C-BE32-E72D297353CC}">
              <c16:uniqueId val="{00000000-83D4-47CB-BA2E-635247E0688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83D4-47CB-BA2E-635247E0688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63.39</c:v>
                </c:pt>
                <c:pt idx="1">
                  <c:v>61.95</c:v>
                </c:pt>
                <c:pt idx="2">
                  <c:v>65</c:v>
                </c:pt>
                <c:pt idx="3">
                  <c:v>62.77</c:v>
                </c:pt>
                <c:pt idx="4">
                  <c:v>69.62</c:v>
                </c:pt>
              </c:numCache>
            </c:numRef>
          </c:val>
          <c:extLst>
            <c:ext xmlns:c16="http://schemas.microsoft.com/office/drawing/2014/chart" uri="{C3380CC4-5D6E-409C-BE32-E72D297353CC}">
              <c16:uniqueId val="{00000000-8754-48C0-AF87-34F51CCB97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754-48C0-AF87-34F51CCB97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81.13</c:v>
                </c:pt>
                <c:pt idx="1">
                  <c:v>84.32</c:v>
                </c:pt>
                <c:pt idx="2">
                  <c:v>81.790000000000006</c:v>
                </c:pt>
                <c:pt idx="3">
                  <c:v>65.98</c:v>
                </c:pt>
                <c:pt idx="4">
                  <c:v>79.55</c:v>
                </c:pt>
              </c:numCache>
            </c:numRef>
          </c:val>
          <c:extLst>
            <c:ext xmlns:c16="http://schemas.microsoft.com/office/drawing/2014/chart" uri="{C3380CC4-5D6E-409C-BE32-E72D297353CC}">
              <c16:uniqueId val="{00000000-B58F-469F-8076-E42F6DB7BC0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58F-469F-8076-E42F6DB7BC0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76.2</c:v>
                </c:pt>
                <c:pt idx="1">
                  <c:v>77</c:v>
                </c:pt>
                <c:pt idx="2">
                  <c:v>131.96</c:v>
                </c:pt>
                <c:pt idx="3">
                  <c:v>120.81</c:v>
                </c:pt>
                <c:pt idx="4">
                  <c:v>177.86</c:v>
                </c:pt>
              </c:numCache>
            </c:numRef>
          </c:val>
          <c:extLst>
            <c:ext xmlns:c16="http://schemas.microsoft.com/office/drawing/2014/chart" uri="{C3380CC4-5D6E-409C-BE32-E72D297353CC}">
              <c16:uniqueId val="{00000000-8F37-49DA-B94E-D26F1A0DC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F37-49DA-B94E-D26F1A0DC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8-4A09-8CF5-376A47F46C1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8-4A09-8CF5-376A47F46C1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C-4486-B556-0F654157BF6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C-4486-B556-0F654157BF6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F-426E-9163-7CC9035D7E0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F-426E-9163-7CC9035D7E0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64-4BB8-9E4C-2E058FD266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64-4BB8-9E4C-2E058FD266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2380.61</c:v>
                </c:pt>
                <c:pt idx="1">
                  <c:v>3491.24</c:v>
                </c:pt>
                <c:pt idx="2">
                  <c:v>4100.1899999999996</c:v>
                </c:pt>
                <c:pt idx="3">
                  <c:v>5206.43</c:v>
                </c:pt>
                <c:pt idx="4">
                  <c:v>4086.71</c:v>
                </c:pt>
              </c:numCache>
            </c:numRef>
          </c:val>
          <c:extLst>
            <c:ext xmlns:c16="http://schemas.microsoft.com/office/drawing/2014/chart" uri="{C3380CC4-5D6E-409C-BE32-E72D297353CC}">
              <c16:uniqueId val="{00000000-0F8A-4C26-93B5-AD1AE5DAE5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0F8A-4C26-93B5-AD1AE5DAE5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64.319999999999993</c:v>
                </c:pt>
                <c:pt idx="1">
                  <c:v>58.31</c:v>
                </c:pt>
                <c:pt idx="2">
                  <c:v>82.08</c:v>
                </c:pt>
                <c:pt idx="3">
                  <c:v>30.32</c:v>
                </c:pt>
                <c:pt idx="4">
                  <c:v>32.26</c:v>
                </c:pt>
              </c:numCache>
            </c:numRef>
          </c:val>
          <c:extLst>
            <c:ext xmlns:c16="http://schemas.microsoft.com/office/drawing/2014/chart" uri="{C3380CC4-5D6E-409C-BE32-E72D297353CC}">
              <c16:uniqueId val="{00000000-2CA4-4462-ABF4-4324B9CFAC1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CA4-4462-ABF4-4324B9CFAC1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398.08</c:v>
                </c:pt>
                <c:pt idx="1">
                  <c:v>441.16</c:v>
                </c:pt>
                <c:pt idx="2">
                  <c:v>312.79000000000002</c:v>
                </c:pt>
                <c:pt idx="3">
                  <c:v>864.82</c:v>
                </c:pt>
                <c:pt idx="4">
                  <c:v>810.45</c:v>
                </c:pt>
              </c:numCache>
            </c:numRef>
          </c:val>
          <c:extLst>
            <c:ext xmlns:c16="http://schemas.microsoft.com/office/drawing/2014/chart" uri="{C3380CC4-5D6E-409C-BE32-E72D297353CC}">
              <c16:uniqueId val="{00000000-2741-4A1B-BC1C-6BA18CBE9F9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2741-4A1B-BC1C-6BA18CBE9F9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64" zoomScaleNormal="100" workbookViewId="0">
      <selection activeCell="CC68" sqref="CC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厚真町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4500</v>
      </c>
      <c r="AM8" s="51"/>
      <c r="AN8" s="51"/>
      <c r="AO8" s="51"/>
      <c r="AP8" s="51"/>
      <c r="AQ8" s="51"/>
      <c r="AR8" s="51"/>
      <c r="AS8" s="51"/>
      <c r="AT8" s="47">
        <f>データ!$S$6</f>
        <v>404.61</v>
      </c>
      <c r="AU8" s="47"/>
      <c r="AV8" s="47"/>
      <c r="AW8" s="47"/>
      <c r="AX8" s="47"/>
      <c r="AY8" s="47"/>
      <c r="AZ8" s="47"/>
      <c r="BA8" s="47"/>
      <c r="BB8" s="47">
        <f>データ!$T$6</f>
        <v>11.12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86.59</v>
      </c>
      <c r="Q10" s="47"/>
      <c r="R10" s="47"/>
      <c r="S10" s="47"/>
      <c r="T10" s="47"/>
      <c r="U10" s="47"/>
      <c r="V10" s="47"/>
      <c r="W10" s="51">
        <f>データ!$Q$6</f>
        <v>4400</v>
      </c>
      <c r="X10" s="51"/>
      <c r="Y10" s="51"/>
      <c r="Z10" s="51"/>
      <c r="AA10" s="51"/>
      <c r="AB10" s="51"/>
      <c r="AC10" s="51"/>
      <c r="AD10" s="2"/>
      <c r="AE10" s="2"/>
      <c r="AF10" s="2"/>
      <c r="AG10" s="2"/>
      <c r="AH10" s="2"/>
      <c r="AI10" s="2"/>
      <c r="AJ10" s="2"/>
      <c r="AK10" s="2"/>
      <c r="AL10" s="51">
        <f>データ!$U$6</f>
        <v>3855</v>
      </c>
      <c r="AM10" s="51"/>
      <c r="AN10" s="51"/>
      <c r="AO10" s="51"/>
      <c r="AP10" s="51"/>
      <c r="AQ10" s="51"/>
      <c r="AR10" s="51"/>
      <c r="AS10" s="51"/>
      <c r="AT10" s="47">
        <f>データ!$V$6</f>
        <v>79</v>
      </c>
      <c r="AU10" s="47"/>
      <c r="AV10" s="47"/>
      <c r="AW10" s="47"/>
      <c r="AX10" s="47"/>
      <c r="AY10" s="47"/>
      <c r="AZ10" s="47"/>
      <c r="BA10" s="47"/>
      <c r="BB10" s="47">
        <f>データ!$W$6</f>
        <v>48.8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fy3lFSxzD1wUF+l0qqU1Ovzs5agIqrOv+oZgol4riwWuDM3Hc9cQgX/ToFw6pXtKyXqNcKBFXh1Iw0y/6RQSuA==" saltValue="0QQqI4CzuJFApNTHOujG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15814</v>
      </c>
      <c r="D6" s="34">
        <f t="shared" si="3"/>
        <v>47</v>
      </c>
      <c r="E6" s="34">
        <f t="shared" si="3"/>
        <v>1</v>
      </c>
      <c r="F6" s="34">
        <f t="shared" si="3"/>
        <v>0</v>
      </c>
      <c r="G6" s="34">
        <f t="shared" si="3"/>
        <v>0</v>
      </c>
      <c r="H6" s="34" t="str">
        <f t="shared" si="3"/>
        <v>北海道　厚真町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86.59</v>
      </c>
      <c r="Q6" s="35">
        <f t="shared" si="3"/>
        <v>4400</v>
      </c>
      <c r="R6" s="35">
        <f t="shared" si="3"/>
        <v>4500</v>
      </c>
      <c r="S6" s="35">
        <f t="shared" si="3"/>
        <v>404.61</v>
      </c>
      <c r="T6" s="35">
        <f t="shared" si="3"/>
        <v>11.12</v>
      </c>
      <c r="U6" s="35">
        <f t="shared" si="3"/>
        <v>3855</v>
      </c>
      <c r="V6" s="35">
        <f t="shared" si="3"/>
        <v>79</v>
      </c>
      <c r="W6" s="35">
        <f t="shared" si="3"/>
        <v>48.8</v>
      </c>
      <c r="X6" s="36">
        <f>IF(X7="",NA(),X7)</f>
        <v>76.2</v>
      </c>
      <c r="Y6" s="36">
        <f t="shared" ref="Y6:AG6" si="4">IF(Y7="",NA(),Y7)</f>
        <v>77</v>
      </c>
      <c r="Z6" s="36">
        <f t="shared" si="4"/>
        <v>131.96</v>
      </c>
      <c r="AA6" s="36">
        <f t="shared" si="4"/>
        <v>120.81</v>
      </c>
      <c r="AB6" s="36">
        <f t="shared" si="4"/>
        <v>177.86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2380.61</v>
      </c>
      <c r="BF6" s="36">
        <f t="shared" ref="BF6:BN6" si="7">IF(BF7="",NA(),BF7)</f>
        <v>3491.24</v>
      </c>
      <c r="BG6" s="36">
        <f t="shared" si="7"/>
        <v>4100.1899999999996</v>
      </c>
      <c r="BH6" s="36">
        <f t="shared" si="7"/>
        <v>5206.43</v>
      </c>
      <c r="BI6" s="36">
        <f t="shared" si="7"/>
        <v>4086.71</v>
      </c>
      <c r="BJ6" s="36">
        <f t="shared" si="7"/>
        <v>1134.67</v>
      </c>
      <c r="BK6" s="36">
        <f t="shared" si="7"/>
        <v>1144.79</v>
      </c>
      <c r="BL6" s="36">
        <f t="shared" si="7"/>
        <v>1061.58</v>
      </c>
      <c r="BM6" s="36">
        <f t="shared" si="7"/>
        <v>1007.7</v>
      </c>
      <c r="BN6" s="36">
        <f t="shared" si="7"/>
        <v>1018.52</v>
      </c>
      <c r="BO6" s="35" t="str">
        <f>IF(BO7="","",IF(BO7="-","【-】","【"&amp;SUBSTITUTE(TEXT(BO7,"#,##0.00"),"-","△")&amp;"】"))</f>
        <v>【1,084.05】</v>
      </c>
      <c r="BP6" s="36">
        <f>IF(BP7="",NA(),BP7)</f>
        <v>64.319999999999993</v>
      </c>
      <c r="BQ6" s="36">
        <f t="shared" ref="BQ6:BY6" si="8">IF(BQ7="",NA(),BQ7)</f>
        <v>58.31</v>
      </c>
      <c r="BR6" s="36">
        <f t="shared" si="8"/>
        <v>82.08</v>
      </c>
      <c r="BS6" s="36">
        <f t="shared" si="8"/>
        <v>30.32</v>
      </c>
      <c r="BT6" s="36">
        <f t="shared" si="8"/>
        <v>32.26</v>
      </c>
      <c r="BU6" s="36">
        <f t="shared" si="8"/>
        <v>40.6</v>
      </c>
      <c r="BV6" s="36">
        <f t="shared" si="8"/>
        <v>56.04</v>
      </c>
      <c r="BW6" s="36">
        <f t="shared" si="8"/>
        <v>58.52</v>
      </c>
      <c r="BX6" s="36">
        <f t="shared" si="8"/>
        <v>59.22</v>
      </c>
      <c r="BY6" s="36">
        <f t="shared" si="8"/>
        <v>58.79</v>
      </c>
      <c r="BZ6" s="35" t="str">
        <f>IF(BZ7="","",IF(BZ7="-","【-】","【"&amp;SUBSTITUTE(TEXT(BZ7,"#,##0.00"),"-","△")&amp;"】"))</f>
        <v>【53.46】</v>
      </c>
      <c r="CA6" s="36">
        <f>IF(CA7="",NA(),CA7)</f>
        <v>398.08</v>
      </c>
      <c r="CB6" s="36">
        <f t="shared" ref="CB6:CJ6" si="9">IF(CB7="",NA(),CB7)</f>
        <v>441.16</v>
      </c>
      <c r="CC6" s="36">
        <f t="shared" si="9"/>
        <v>312.79000000000002</v>
      </c>
      <c r="CD6" s="36">
        <f t="shared" si="9"/>
        <v>864.82</v>
      </c>
      <c r="CE6" s="36">
        <f t="shared" si="9"/>
        <v>810.45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63.39</v>
      </c>
      <c r="CM6" s="36">
        <f t="shared" ref="CM6:CU6" si="10">IF(CM7="",NA(),CM7)</f>
        <v>61.95</v>
      </c>
      <c r="CN6" s="36">
        <f t="shared" si="10"/>
        <v>65</v>
      </c>
      <c r="CO6" s="36">
        <f t="shared" si="10"/>
        <v>62.77</v>
      </c>
      <c r="CP6" s="36">
        <f t="shared" si="10"/>
        <v>69.62</v>
      </c>
      <c r="CQ6" s="36">
        <f t="shared" si="10"/>
        <v>57.29</v>
      </c>
      <c r="CR6" s="36">
        <f t="shared" si="10"/>
        <v>55.9</v>
      </c>
      <c r="CS6" s="36">
        <f t="shared" si="10"/>
        <v>57.3</v>
      </c>
      <c r="CT6" s="36">
        <f t="shared" si="10"/>
        <v>56.76</v>
      </c>
      <c r="CU6" s="36">
        <f t="shared" si="10"/>
        <v>56.04</v>
      </c>
      <c r="CV6" s="35" t="str">
        <f>IF(CV7="","",IF(CV7="-","【-】","【"&amp;SUBSTITUTE(TEXT(CV7,"#,##0.00"),"-","△")&amp;"】"))</f>
        <v>【54.90】</v>
      </c>
      <c r="CW6" s="36">
        <f>IF(CW7="",NA(),CW7)</f>
        <v>81.13</v>
      </c>
      <c r="CX6" s="36">
        <f t="shared" ref="CX6:DF6" si="11">IF(CX7="",NA(),CX7)</f>
        <v>84.32</v>
      </c>
      <c r="CY6" s="36">
        <f t="shared" si="11"/>
        <v>81.790000000000006</v>
      </c>
      <c r="CZ6" s="36">
        <f t="shared" si="11"/>
        <v>65.98</v>
      </c>
      <c r="DA6" s="36">
        <f t="shared" si="11"/>
        <v>79.55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0.64</v>
      </c>
      <c r="EF6" s="36">
        <f t="shared" si="14"/>
        <v>1.87</v>
      </c>
      <c r="EG6" s="36">
        <f t="shared" si="14"/>
        <v>0.05</v>
      </c>
      <c r="EH6" s="36">
        <f t="shared" si="14"/>
        <v>5.19</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15814</v>
      </c>
      <c r="D7" s="38">
        <v>47</v>
      </c>
      <c r="E7" s="38">
        <v>1</v>
      </c>
      <c r="F7" s="38">
        <v>0</v>
      </c>
      <c r="G7" s="38">
        <v>0</v>
      </c>
      <c r="H7" s="38" t="s">
        <v>97</v>
      </c>
      <c r="I7" s="38" t="s">
        <v>98</v>
      </c>
      <c r="J7" s="38" t="s">
        <v>99</v>
      </c>
      <c r="K7" s="38" t="s">
        <v>100</v>
      </c>
      <c r="L7" s="38" t="s">
        <v>101</v>
      </c>
      <c r="M7" s="38" t="s">
        <v>102</v>
      </c>
      <c r="N7" s="39" t="s">
        <v>103</v>
      </c>
      <c r="O7" s="39" t="s">
        <v>104</v>
      </c>
      <c r="P7" s="39">
        <v>86.59</v>
      </c>
      <c r="Q7" s="39">
        <v>4400</v>
      </c>
      <c r="R7" s="39">
        <v>4500</v>
      </c>
      <c r="S7" s="39">
        <v>404.61</v>
      </c>
      <c r="T7" s="39">
        <v>11.12</v>
      </c>
      <c r="U7" s="39">
        <v>3855</v>
      </c>
      <c r="V7" s="39">
        <v>79</v>
      </c>
      <c r="W7" s="39">
        <v>48.8</v>
      </c>
      <c r="X7" s="39">
        <v>76.2</v>
      </c>
      <c r="Y7" s="39">
        <v>77</v>
      </c>
      <c r="Z7" s="39">
        <v>131.96</v>
      </c>
      <c r="AA7" s="39">
        <v>120.81</v>
      </c>
      <c r="AB7" s="39">
        <v>177.86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2380.61</v>
      </c>
      <c r="BF7" s="39">
        <v>3491.24</v>
      </c>
      <c r="BG7" s="39">
        <v>4100.1899999999996</v>
      </c>
      <c r="BH7" s="39">
        <v>5206.43</v>
      </c>
      <c r="BI7" s="39">
        <v>4086.71</v>
      </c>
      <c r="BJ7" s="39">
        <v>1134.67</v>
      </c>
      <c r="BK7" s="39">
        <v>1144.79</v>
      </c>
      <c r="BL7" s="39">
        <v>1061.58</v>
      </c>
      <c r="BM7" s="39">
        <v>1007.7</v>
      </c>
      <c r="BN7" s="39">
        <v>1018.52</v>
      </c>
      <c r="BO7" s="39">
        <v>1084.05</v>
      </c>
      <c r="BP7" s="39">
        <v>64.319999999999993</v>
      </c>
      <c r="BQ7" s="39">
        <v>58.31</v>
      </c>
      <c r="BR7" s="39">
        <v>82.08</v>
      </c>
      <c r="BS7" s="39">
        <v>30.32</v>
      </c>
      <c r="BT7" s="39">
        <v>32.26</v>
      </c>
      <c r="BU7" s="39">
        <v>40.6</v>
      </c>
      <c r="BV7" s="39">
        <v>56.04</v>
      </c>
      <c r="BW7" s="39">
        <v>58.52</v>
      </c>
      <c r="BX7" s="39">
        <v>59.22</v>
      </c>
      <c r="BY7" s="39">
        <v>58.79</v>
      </c>
      <c r="BZ7" s="39">
        <v>53.46</v>
      </c>
      <c r="CA7" s="39">
        <v>398.08</v>
      </c>
      <c r="CB7" s="39">
        <v>441.16</v>
      </c>
      <c r="CC7" s="39">
        <v>312.79000000000002</v>
      </c>
      <c r="CD7" s="39">
        <v>864.82</v>
      </c>
      <c r="CE7" s="39">
        <v>810.45</v>
      </c>
      <c r="CF7" s="39">
        <v>440.03</v>
      </c>
      <c r="CG7" s="39">
        <v>304.35000000000002</v>
      </c>
      <c r="CH7" s="39">
        <v>296.3</v>
      </c>
      <c r="CI7" s="39">
        <v>292.89999999999998</v>
      </c>
      <c r="CJ7" s="39">
        <v>298.25</v>
      </c>
      <c r="CK7" s="39">
        <v>300.47000000000003</v>
      </c>
      <c r="CL7" s="39">
        <v>63.39</v>
      </c>
      <c r="CM7" s="39">
        <v>61.95</v>
      </c>
      <c r="CN7" s="39">
        <v>65</v>
      </c>
      <c r="CO7" s="39">
        <v>62.77</v>
      </c>
      <c r="CP7" s="39">
        <v>69.62</v>
      </c>
      <c r="CQ7" s="39">
        <v>57.29</v>
      </c>
      <c r="CR7" s="39">
        <v>55.9</v>
      </c>
      <c r="CS7" s="39">
        <v>57.3</v>
      </c>
      <c r="CT7" s="39">
        <v>56.76</v>
      </c>
      <c r="CU7" s="39">
        <v>56.04</v>
      </c>
      <c r="CV7" s="39">
        <v>54.9</v>
      </c>
      <c r="CW7" s="39">
        <v>81.13</v>
      </c>
      <c r="CX7" s="39">
        <v>84.32</v>
      </c>
      <c r="CY7" s="39">
        <v>81.790000000000006</v>
      </c>
      <c r="CZ7" s="39">
        <v>65.98</v>
      </c>
      <c r="DA7" s="39">
        <v>79.55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0.64</v>
      </c>
      <c r="EF7" s="39">
        <v>1.87</v>
      </c>
      <c r="EG7" s="39">
        <v>0.05</v>
      </c>
      <c r="EH7" s="39">
        <v>5.19</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kennsetu</cp:lastModifiedBy>
  <dcterms:created xsi:type="dcterms:W3CDTF">2020-12-04T02:18:23Z</dcterms:created>
  <dcterms:modified xsi:type="dcterms:W3CDTF">2021-01-21T02:45:24Z</dcterms:modified>
  <cp:category/>
</cp:coreProperties>
</file>