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ennsetu\Downloads\【経営比較分析表】2020_015814_47_1718\【経営比較分析表】2020_015814_47_1718\"/>
    </mc:Choice>
  </mc:AlternateContent>
  <xr:revisionPtr revIDLastSave="0" documentId="13_ncr:1_{A57AC2A4-CCF9-467C-8CCD-17A544CCF3D3}" xr6:coauthVersionLast="36" xr6:coauthVersionMax="36" xr10:uidLastSave="{00000000-0000-0000-0000-000000000000}"/>
  <workbookProtection workbookAlgorithmName="SHA-512" workbookHashValue="KUGHZQ+sFTypMMXJO+M11vJkDgF21NRg8Ns+/+DRajMjoA4go3de+E3JOeqgKMJL7pRVHHybWvLaxqKznxPXCw==" workbookSaltValue="ToHmH1OLKewgzat98UBiUg==" workbookSpinCount="100000" lockStructure="1"/>
  <bookViews>
    <workbookView xWindow="0" yWindow="0" windowWidth="25200" windowHeight="8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W10" i="4"/>
  <c r="P10" i="4"/>
  <c r="I10" i="4"/>
  <c r="AT8" i="4"/>
  <c r="W8" i="4"/>
  <c r="P8" i="4"/>
  <c r="B6" i="4"/>
</calcChain>
</file>

<file path=xl/sharedStrings.xml><?xml version="1.0" encoding="utf-8"?>
<sst xmlns="http://schemas.openxmlformats.org/spreadsheetml/2006/main" count="252" uniqueCount="119">
  <si>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</si>
  <si>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</si>
  <si>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</si>
  <si>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</si>
  <si>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</si>
  <si>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</si>
  <si>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</si>
  <si>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</si>
  <si>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</si>
  <si>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</si>
  <si>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</si>
  <si>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</si>
  <si>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</si>
  <si>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</si>
  <si>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</si>
  <si>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</si>
  <si>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</si>
  <si>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</si>
  <si>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</si>
  <si>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</si>
  <si>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</si>
  <si>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</si>
  <si>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</si>
  <si>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</si>
  <si>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</si>
  <si>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</si>
  <si>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</si>
  <si>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</si>
  <si>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</si>
  <si>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</si>
  <si>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</si>
  <si>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</si>
  <si>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</si>
  <si>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</si>
  <si>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</si>
  <si>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</si>
  <si>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</si>
  <si>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</si>
  <si>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</si>
  <si>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</si>
  <si>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</si>
  <si>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</si>
  <si>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</si>
  <si>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</si>
  <si>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</si>
  <si>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</si>
  <si>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</si>
  <si>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</si>
  <si>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</si>
  <si>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</si>
  <si>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</si>
  <si>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</si>
  <si>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</si>
  <si>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</si>
  <si>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</si>
  <si>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</si>
  <si>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</si>
  <si>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</si>
  <si>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</si>
  <si>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</si>
  <si>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</si>
  <si>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</si>
  <si>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</si>
  <si>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</si>
  <si>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</si>
  <si>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</si>
  <si>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</si>
  <si>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</si>
  <si>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</si>
  <si>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</si>
  <si>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</si>
  <si>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</si>
  <si>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</si>
  <si>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</si>
  <si>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</si>
  <si>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</si>
  <si>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</si>
  <si>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</si>
  <si>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</si>
  <si>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</si>
  <si>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</si>
  <si>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</si>
  <si>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</si>
  <si>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</si>
  <si>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</si>
  <si>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</si>
  <si>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</si>
  <si>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</si>
  <si>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</si>
  <si>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</si>
  <si>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</si>
  <si>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</si>
  <si>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</si>
  <si>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</si>
  <si>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</si>
  <si>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</si>
  <si>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</si>
  <si>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</si>
  <si>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厚真町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</si>
  <si>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</si>
  <si>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</si>
  <si>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</si>
  <si>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</si>
  <si>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</si>
  <si>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</si>
  <si>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</si>
  <si>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</si>
  <si>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</si>
  <si>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</si>
  <si>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</si>
  <si>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</si>
  <si>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</si>
  <si>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</si>
  <si>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</si>
  <si>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</si>
  <si>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</si>
  <si>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収益的収支比率は、しばらくの間80％程度で推移することが想定され、今後の状況に注視する必要がある。
　経費回収率は、設置基数が増えると経費回収率が下がる傾向にあるため、右肩上がりの傾向となるよう経営の努力が必要である。
　汚水処理原価は、類似団体と比し、高い傾向にあり経営改善として経費節減など積極的に行う必要がある。
　水洗化率については、類似団体よりも高めであるが、今後も右肩上がりの傾向となる予測である。
　将来の動向を見定め、経営の効率化を図っていく必要があると考えられる。</t>
    <rPh sb="15" eb="16">
      <t>アイダ</t>
    </rPh>
    <rPh sb="19" eb="21">
      <t>テイド</t>
    </rPh>
    <rPh sb="22" eb="24">
      <t>スイイ</t>
    </rPh>
    <rPh sb="29" eb="31">
      <t>ソウテイ</t>
    </rPh>
    <rPh sb="59" eb="61">
      <t>セッチ</t>
    </rPh>
    <rPh sb="61" eb="63">
      <t>キスウ</t>
    </rPh>
    <rPh sb="64" eb="65">
      <t>フ</t>
    </rPh>
    <rPh sb="68" eb="70">
      <t>ケイヒ</t>
    </rPh>
    <rPh sb="70" eb="72">
      <t>カイシュウ</t>
    </rPh>
    <rPh sb="72" eb="73">
      <t>リツ</t>
    </rPh>
    <rPh sb="74" eb="75">
      <t>サ</t>
    </rPh>
    <rPh sb="77" eb="79">
      <t>ケイコウ</t>
    </rPh>
    <rPh sb="208" eb="210">
      <t>ショウライ</t>
    </rPh>
    <phoneticPr fontId="4"/>
  </si>
  <si>
    <t>　浄化槽の耐用年数については、30年以上とされている。当町の管理する浄化槽もH4設置からの浄化槽も管理していることから、今後は、耐用年数を超える浄化槽が出てくるため、計画的な修繕・更新を行う必要がある。</t>
    <phoneticPr fontId="4"/>
  </si>
  <si>
    <t>　特定地域生活排水事業については、H29～R8の10年間で経営戦略の策定を行っているが、計画と実績に乖離が大きくなった場合は計画の見直しを実施する。また、計画の進捗管理をR4年に行うこととし経営の安定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</si>
</sst>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AD-4E98-9B68-4E143C7BB0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AD-4E98-9B68-4E143C7BB0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0F-4FC3-B139-FA27D84843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F20F-4FC3-B139-FA27D84843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59.66</c:v>
                </c:pt>
                <c:pt idx="1">
                  <c:v>63.96</c:v>
                </c:pt>
                <c:pt idx="2">
                  <c:v>65.989999999999995</c:v>
                </c:pt>
                <c:pt idx="3">
                  <c:v>69.39</c:v>
                </c:pt>
                <c:pt idx="4">
                  <c:v>73.62</c:v>
                </c:pt>
              </c:numCache>
            </c:numRef>
          </c:val>
          <c:extLst>
            <c:ext xmlns:c16="http://schemas.microsoft.com/office/drawing/2014/chart" uri="{C3380CC4-5D6E-409C-BE32-E72D297353CC}">
              <c16:uniqueId val="{00000000-540E-4EE4-B745-1EBDF87425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540E-4EE4-B745-1EBDF87425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95.51</c:v>
                </c:pt>
                <c:pt idx="1">
                  <c:v>94.24</c:v>
                </c:pt>
                <c:pt idx="2">
                  <c:v>94.69</c:v>
                </c:pt>
                <c:pt idx="3">
                  <c:v>88.08</c:v>
                </c:pt>
                <c:pt idx="4">
                  <c:v>84.81</c:v>
                </c:pt>
              </c:numCache>
            </c:numRef>
          </c:val>
          <c:extLst>
            <c:ext xmlns:c16="http://schemas.microsoft.com/office/drawing/2014/chart" uri="{C3380CC4-5D6E-409C-BE32-E72D297353CC}">
              <c16:uniqueId val="{00000000-911E-46EA-BB24-0EC8F058FF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1E-46EA-BB24-0EC8F058FF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DD-467B-AD90-B0FE43CAB4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DD-467B-AD90-B0FE43CAB4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66-41A9-81DC-A30CE42508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66-41A9-81DC-A30CE42508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69-4348-8DD2-2A51F0001D3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69-4348-8DD2-2A51F0001D3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20-49B9-9967-4304D85D57F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20-49B9-9967-4304D85D57F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954.58</c:v>
                </c:pt>
                <c:pt idx="2">
                  <c:v>1198.74</c:v>
                </c:pt>
                <c:pt idx="3">
                  <c:v>983.22</c:v>
                </c:pt>
                <c:pt idx="4">
                  <c:v>963.38</c:v>
                </c:pt>
              </c:numCache>
            </c:numRef>
          </c:val>
          <c:extLst>
            <c:ext xmlns:c16="http://schemas.microsoft.com/office/drawing/2014/chart" uri="{C3380CC4-5D6E-409C-BE32-E72D297353CC}">
              <c16:uniqueId val="{00000000-04AC-40DB-BA04-2469AA0147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04AC-40DB-BA04-2469AA0147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53.82</c:v>
                </c:pt>
                <c:pt idx="1">
                  <c:v>52.67</c:v>
                </c:pt>
                <c:pt idx="2">
                  <c:v>26.38</c:v>
                </c:pt>
                <c:pt idx="3">
                  <c:v>48.92</c:v>
                </c:pt>
                <c:pt idx="4">
                  <c:v>50.81</c:v>
                </c:pt>
              </c:numCache>
            </c:numRef>
          </c:val>
          <c:extLst>
            <c:ext xmlns:c16="http://schemas.microsoft.com/office/drawing/2014/chart" uri="{C3380CC4-5D6E-409C-BE32-E72D297353CC}">
              <c16:uniqueId val="{00000000-7371-41D6-BA8F-8D309C615B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7371-41D6-BA8F-8D309C615B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391.44</c:v>
                </c:pt>
                <c:pt idx="1">
                  <c:v>399.31</c:v>
                </c:pt>
                <c:pt idx="2">
                  <c:v>811.53</c:v>
                </c:pt>
                <c:pt idx="3">
                  <c:v>438.52</c:v>
                </c:pt>
                <c:pt idx="4">
                  <c:v>423.73</c:v>
                </c:pt>
              </c:numCache>
            </c:numRef>
          </c:val>
          <c:extLst>
            <c:ext xmlns:c16="http://schemas.microsoft.com/office/drawing/2014/chart" uri="{C3380CC4-5D6E-409C-BE32-E72D297353CC}">
              <c16:uniqueId val="{00000000-B040-4112-BF96-96C822D5B6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B040-4112-BF96-96C822D5B6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厚真町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4420</v>
      </c>
      <c r="AM8" s="69"/>
      <c r="AN8" s="69"/>
      <c r="AO8" s="69"/>
      <c r="AP8" s="69"/>
      <c r="AQ8" s="69"/>
      <c r="AR8" s="69"/>
      <c r="AS8" s="69"/>
      <c r="AT8" s="68">
        <f>データ!T6</f>
        <v>404.61</v>
      </c>
      <c r="AU8" s="68"/>
      <c r="AV8" s="68"/>
      <c r="AW8" s="68"/>
      <c r="AX8" s="68"/>
      <c r="AY8" s="68"/>
      <c r="AZ8" s="68"/>
      <c r="BA8" s="68"/>
      <c r="BB8" s="68">
        <f>データ!U6</f>
        <v>10.92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61.92</v>
      </c>
      <c r="Q10" s="68"/>
      <c r="R10" s="68"/>
      <c r="S10" s="68"/>
      <c r="T10" s="68"/>
      <c r="U10" s="68"/>
      <c r="V10" s="68"/>
      <c r="W10" s="68">
        <f>データ!Q6</f>
        <v>100</v>
      </c>
      <c r="X10" s="68"/>
      <c r="Y10" s="68"/>
      <c r="Z10" s="68"/>
      <c r="AA10" s="68"/>
      <c r="AB10" s="68"/>
      <c r="AC10" s="68"/>
      <c r="AD10" s="69">
        <f>データ!R6</f>
        <v>3960</v>
      </c>
      <c r="AE10" s="69"/>
      <c r="AF10" s="69"/>
      <c r="AG10" s="69"/>
      <c r="AH10" s="69"/>
      <c r="AI10" s="69"/>
      <c r="AJ10" s="69"/>
      <c r="AK10" s="2"/>
      <c r="AL10" s="69">
        <f>データ!V6</f>
        <v>2737</v>
      </c>
      <c r="AM10" s="69"/>
      <c r="AN10" s="69"/>
      <c r="AO10" s="69"/>
      <c r="AP10" s="69"/>
      <c r="AQ10" s="69"/>
      <c r="AR10" s="69"/>
      <c r="AS10" s="69"/>
      <c r="AT10" s="68">
        <f>データ!W6</f>
        <v>403.38</v>
      </c>
      <c r="AU10" s="68"/>
      <c r="AV10" s="68"/>
      <c r="AW10" s="68"/>
      <c r="AX10" s="68"/>
      <c r="AY10" s="68"/>
      <c r="AZ10" s="68"/>
      <c r="BA10" s="68"/>
      <c r="BB10" s="68">
        <f>データ!X6</f>
        <v>6.79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MfCeQ7lFMDxkFKaI61U+9iA8RibB77n+EGqA8jtq0jXP2JOvqvzJbaIGUHip0j844SJ7/DFwS6xPPNz3tkcfyA==" saltValue="iF3+ZP9/aswgQPJnDdr3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15814</v>
      </c>
      <c r="D6" s="33">
        <f t="shared" si="3"/>
        <v>47</v>
      </c>
      <c r="E6" s="33">
        <f t="shared" si="3"/>
        <v>18</v>
      </c>
      <c r="F6" s="33">
        <f t="shared" si="3"/>
        <v>0</v>
      </c>
      <c r="G6" s="33">
        <f t="shared" si="3"/>
        <v>0</v>
      </c>
      <c r="H6" s="33" t="str">
        <f t="shared" si="3"/>
        <v>北海道　厚真町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61.92</v>
      </c>
      <c r="Q6" s="34">
        <f t="shared" si="3"/>
        <v>100</v>
      </c>
      <c r="R6" s="34">
        <f t="shared" si="3"/>
        <v>3960</v>
      </c>
      <c r="S6" s="34">
        <f t="shared" si="3"/>
        <v>4420</v>
      </c>
      <c r="T6" s="34">
        <f t="shared" si="3"/>
        <v>404.61</v>
      </c>
      <c r="U6" s="34">
        <f t="shared" si="3"/>
        <v>10.92</v>
      </c>
      <c r="V6" s="34">
        <f t="shared" si="3"/>
        <v>2737</v>
      </c>
      <c r="W6" s="34">
        <f t="shared" si="3"/>
        <v>403.38</v>
      </c>
      <c r="X6" s="34">
        <f t="shared" si="3"/>
        <v>6.79</v>
      </c>
      <c r="Y6" s="35">
        <f>IF(Y7="",NA(),Y7)</f>
        <v>95.51</v>
      </c>
      <c r="Z6" s="35">
        <f t="shared" ref="Z6:AH6" si="4">IF(Z7="",NA(),Z7)</f>
        <v>94.24</v>
      </c>
      <c r="AA6" s="35">
        <f t="shared" si="4"/>
        <v>94.69</v>
      </c>
      <c r="AB6" s="35">
        <f t="shared" si="4"/>
        <v>88.08</v>
      </c>
      <c r="AC6" s="35">
        <f t="shared" si="4"/>
        <v>84.81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954.58</v>
      </c>
      <c r="BH6" s="35">
        <f t="shared" si="7"/>
        <v>1198.74</v>
      </c>
      <c r="BI6" s="35">
        <f t="shared" si="7"/>
        <v>983.22</v>
      </c>
      <c r="BJ6" s="35">
        <f t="shared" si="7"/>
        <v>963.38</v>
      </c>
      <c r="BK6" s="35">
        <f t="shared" si="7"/>
        <v>413.5</v>
      </c>
      <c r="BL6" s="35">
        <f t="shared" si="7"/>
        <v>407.42</v>
      </c>
      <c r="BM6" s="35">
        <f t="shared" si="7"/>
        <v>386.46</v>
      </c>
      <c r="BN6" s="35">
        <f t="shared" si="7"/>
        <v>421.25</v>
      </c>
      <c r="BO6" s="35">
        <f t="shared" si="7"/>
        <v>398.42</v>
      </c>
      <c r="BP6" s="34" t="str">
        <f>IF(BP7="","",IF(BP7="-","【-】","【"&amp;SUBSTITUTE(TEXT(BP7,"#,##0.00"),"-","△")&amp;"】"))</f>
        <v>【314.13】</v>
      </c>
      <c r="BQ6" s="35">
        <f>IF(BQ7="",NA(),BQ7)</f>
        <v>53.82</v>
      </c>
      <c r="BR6" s="35">
        <f t="shared" ref="BR6:BZ6" si="8">IF(BR7="",NA(),BR7)</f>
        <v>52.67</v>
      </c>
      <c r="BS6" s="35">
        <f t="shared" si="8"/>
        <v>26.38</v>
      </c>
      <c r="BT6" s="35">
        <f t="shared" si="8"/>
        <v>48.92</v>
      </c>
      <c r="BU6" s="35">
        <f t="shared" si="8"/>
        <v>50.81</v>
      </c>
      <c r="BV6" s="35">
        <f t="shared" si="8"/>
        <v>55.84</v>
      </c>
      <c r="BW6" s="35">
        <f t="shared" si="8"/>
        <v>57.08</v>
      </c>
      <c r="BX6" s="35">
        <f t="shared" si="8"/>
        <v>55.85</v>
      </c>
      <c r="BY6" s="35">
        <f t="shared" si="8"/>
        <v>53.23</v>
      </c>
      <c r="BZ6" s="35">
        <f t="shared" si="8"/>
        <v>50.7</v>
      </c>
      <c r="CA6" s="34" t="str">
        <f>IF(CA7="","",IF(CA7="-","【-】","【"&amp;SUBSTITUTE(TEXT(CA7,"#,##0.00"),"-","△")&amp;"】"))</f>
        <v>【58.42】</v>
      </c>
      <c r="CB6" s="35">
        <f>IF(CB7="",NA(),CB7)</f>
        <v>391.44</v>
      </c>
      <c r="CC6" s="35">
        <f t="shared" ref="CC6:CK6" si="9">IF(CC7="",NA(),CC7)</f>
        <v>399.31</v>
      </c>
      <c r="CD6" s="35">
        <f t="shared" si="9"/>
        <v>811.53</v>
      </c>
      <c r="CE6" s="35">
        <f t="shared" si="9"/>
        <v>438.52</v>
      </c>
      <c r="CF6" s="35">
        <f t="shared" si="9"/>
        <v>423.73</v>
      </c>
      <c r="CG6" s="35">
        <f t="shared" si="9"/>
        <v>287.57</v>
      </c>
      <c r="CH6" s="35">
        <f t="shared" si="9"/>
        <v>286.86</v>
      </c>
      <c r="CI6" s="35">
        <f t="shared" si="9"/>
        <v>287.91000000000003</v>
      </c>
      <c r="CJ6" s="35">
        <f t="shared" si="9"/>
        <v>283.3</v>
      </c>
      <c r="CK6" s="35">
        <f t="shared" si="9"/>
        <v>289.81</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61.55</v>
      </c>
      <c r="CS6" s="35">
        <f t="shared" si="10"/>
        <v>57.22</v>
      </c>
      <c r="CT6" s="35">
        <f t="shared" si="10"/>
        <v>54.93</v>
      </c>
      <c r="CU6" s="35">
        <f t="shared" si="10"/>
        <v>55.96</v>
      </c>
      <c r="CV6" s="35">
        <f t="shared" si="10"/>
        <v>56.45</v>
      </c>
      <c r="CW6" s="34" t="str">
        <f>IF(CW7="","",IF(CW7="-","【-】","【"&amp;SUBSTITUTE(TEXT(CW7,"#,##0.00"),"-","△")&amp;"】"))</f>
        <v>【57.83】</v>
      </c>
      <c r="CX6" s="35">
        <f>IF(CX7="",NA(),CX7)</f>
        <v>59.66</v>
      </c>
      <c r="CY6" s="35">
        <f t="shared" ref="CY6:DG6" si="11">IF(CY7="",NA(),CY7)</f>
        <v>63.96</v>
      </c>
      <c r="CZ6" s="35">
        <f t="shared" si="11"/>
        <v>65.989999999999995</v>
      </c>
      <c r="DA6" s="35">
        <f t="shared" si="11"/>
        <v>69.39</v>
      </c>
      <c r="DB6" s="35">
        <f t="shared" si="11"/>
        <v>73.62</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15814</v>
      </c>
      <c r="D7" s="37">
        <v>47</v>
      </c>
      <c r="E7" s="37">
        <v>18</v>
      </c>
      <c r="F7" s="37">
        <v>0</v>
      </c>
      <c r="G7" s="37">
        <v>0</v>
      </c>
      <c r="H7" s="37" t="s">
        <v>98</v>
      </c>
      <c r="I7" s="37" t="s">
        <v>99</v>
      </c>
      <c r="J7" s="37" t="s">
        <v>100</v>
      </c>
      <c r="K7" s="37" t="s">
        <v>101</v>
      </c>
      <c r="L7" s="37" t="s">
        <v>102</v>
      </c>
      <c r="M7" s="37" t="s">
        <v>103</v>
      </c>
      <c r="N7" s="38" t="s">
        <v>104</v>
      </c>
      <c r="O7" s="38" t="s">
        <v>105</v>
      </c>
      <c r="P7" s="38">
        <v>61.92</v>
      </c>
      <c r="Q7" s="38">
        <v>100</v>
      </c>
      <c r="R7" s="38">
        <v>3960</v>
      </c>
      <c r="S7" s="38">
        <v>4420</v>
      </c>
      <c r="T7" s="38">
        <v>404.61</v>
      </c>
      <c r="U7" s="38">
        <v>10.92</v>
      </c>
      <c r="V7" s="38">
        <v>2737</v>
      </c>
      <c r="W7" s="38">
        <v>403.38</v>
      </c>
      <c r="X7" s="38">
        <v>6.79</v>
      </c>
      <c r="Y7" s="38">
        <v>95.51</v>
      </c>
      <c r="Z7" s="38">
        <v>94.24</v>
      </c>
      <c r="AA7" s="38">
        <v>94.69</v>
      </c>
      <c r="AB7" s="38">
        <v>88.08</v>
      </c>
      <c r="AC7" s="38">
        <v>84.81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954.58</v>
      </c>
      <c r="BH7" s="38">
        <v>1198.74</v>
      </c>
      <c r="BI7" s="38">
        <v>983.22</v>
      </c>
      <c r="BJ7" s="38">
        <v>963.38</v>
      </c>
      <c r="BK7" s="38">
        <v>413.5</v>
      </c>
      <c r="BL7" s="38">
        <v>407.42</v>
      </c>
      <c r="BM7" s="38">
        <v>386.46</v>
      </c>
      <c r="BN7" s="38">
        <v>421.25</v>
      </c>
      <c r="BO7" s="38">
        <v>398.42</v>
      </c>
      <c r="BP7" s="38">
        <v>314.13</v>
      </c>
      <c r="BQ7" s="38">
        <v>53.82</v>
      </c>
      <c r="BR7" s="38">
        <v>52.67</v>
      </c>
      <c r="BS7" s="38">
        <v>26.38</v>
      </c>
      <c r="BT7" s="38">
        <v>48.92</v>
      </c>
      <c r="BU7" s="38">
        <v>50.81</v>
      </c>
      <c r="BV7" s="38">
        <v>55.84</v>
      </c>
      <c r="BW7" s="38">
        <v>57.08</v>
      </c>
      <c r="BX7" s="38">
        <v>55.85</v>
      </c>
      <c r="BY7" s="38">
        <v>53.23</v>
      </c>
      <c r="BZ7" s="38">
        <v>50.7</v>
      </c>
      <c r="CA7" s="38">
        <v>58.42</v>
      </c>
      <c r="CB7" s="38">
        <v>391.44</v>
      </c>
      <c r="CC7" s="38">
        <v>399.31</v>
      </c>
      <c r="CD7" s="38">
        <v>811.53</v>
      </c>
      <c r="CE7" s="38">
        <v>438.52</v>
      </c>
      <c r="CF7" s="38">
        <v>423.73</v>
      </c>
      <c r="CG7" s="38">
        <v>287.57</v>
      </c>
      <c r="CH7" s="38">
        <v>286.86</v>
      </c>
      <c r="CI7" s="38">
        <v>287.91000000000003</v>
      </c>
      <c r="CJ7" s="38">
        <v>283.3</v>
      </c>
      <c r="CK7" s="38">
        <v>289.81</v>
      </c>
      <c r="CL7" s="38">
        <v>282.27999999999997</v>
      </c>
      <c r="CM7" s="38" t="s">
        <v>104</v>
      </c>
      <c r="CN7" s="38" t="s">
        <v>104</v>
      </c>
      <c r="CO7" s="38" t="s">
        <v>104</v>
      </c>
      <c r="CP7" s="38" t="s">
        <v>104</v>
      </c>
      <c r="CQ7" s="38" t="s">
        <v>104</v>
      </c>
      <c r="CR7" s="38">
        <v>61.55</v>
      </c>
      <c r="CS7" s="38">
        <v>57.22</v>
      </c>
      <c r="CT7" s="38">
        <v>54.93</v>
      </c>
      <c r="CU7" s="38">
        <v>55.96</v>
      </c>
      <c r="CV7" s="38">
        <v>56.45</v>
      </c>
      <c r="CW7" s="38">
        <v>57.83</v>
      </c>
      <c r="CX7" s="38">
        <v>59.66</v>
      </c>
      <c r="CY7" s="38">
        <v>63.96</v>
      </c>
      <c r="CZ7" s="38">
        <v>65.989999999999995</v>
      </c>
      <c r="DA7" s="38">
        <v>69.39</v>
      </c>
      <c r="DB7" s="38">
        <v>73.62</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2021-12-03T08:08:36Z</dcterms:created>
  <dcterms:modified xsi:type="dcterms:W3CDTF">2022-01-25T00:53:22Z</dcterms:modified>
  <cp:category/>
</cp:coreProperties>
</file>