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mc:AlternateContent xmlns:mc="http://schemas.openxmlformats.org/markup-compatibility/2006">
    <mc:Choice Requires="x15">
      <x15ac:absPath xmlns:x15ac="http://schemas.microsoft.com/office/spreadsheetml/2010/11/ac" url="C:\Users\kennsetu\Desktop\【経営比較分析表】2021_015814_47_1718\"/>
    </mc:Choice>
  </mc:AlternateContent>
  <workbookProtection workbookAlgorithmName="SHA-512" workbookHashValue="jFuzoQQqztGC8Dw1PBCRGqhDJQnpee/3nEFYDsMhA/paF+S9gtsqu5QaSY47fr7//L9GlUHLMwdekPtfo/4s3g==" workbookSaltValue="/TM+bbrL6+6kuDFvac7aS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AD8" i="4"/>
  <c r="P8" i="4"/>
  <c r="I8" i="4"/>
  <c r="B8" i="4"/>
</calcChain>
</file>

<file path=xl/sharedStrings.xml><?xml version="1.0" encoding="utf-8"?>
<sst xmlns="http://schemas.openxmlformats.org/spreadsheetml/2006/main" count="252" uniqueCount="120">
  <si>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</si>
  <si>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</si>
  <si>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</si>
  <si>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</si>
  <si>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</si>
  <si>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</si>
  <si>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</si>
  <si>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</si>
  <si>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</si>
  <si>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</si>
  <si>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</si>
  <si>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</si>
  <si>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</si>
  <si>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</si>
  <si>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</si>
  <si>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</si>
  <si>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</si>
  <si>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</si>
  <si>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</si>
  <si>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</si>
  <si>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</si>
  <si>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</si>
  <si>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</si>
  <si>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</si>
  <si>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</si>
  <si>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</si>
  <si>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</si>
  <si>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</si>
  <si>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</si>
  <si>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</si>
  <si>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</si>
  <si>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</si>
  <si>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</si>
  <si>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</si>
  <si>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</si>
  <si>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</si>
  <si>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</si>
  <si>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</si>
  <si>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</si>
  <si>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</si>
  <si>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</si>
  <si>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</si>
  <si>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</si>
  <si>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</si>
  <si>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</si>
  <si>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</si>
  <si>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</si>
  <si>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</si>
  <si>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</si>
  <si>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</si>
  <si>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</si>
  <si>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</si>
  <si>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</si>
  <si>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</si>
  <si>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</si>
  <si>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</si>
  <si>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</si>
  <si>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</si>
  <si>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</si>
  <si>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</si>
  <si>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</si>
  <si>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</si>
  <si>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</si>
  <si>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</si>
  <si>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</si>
  <si>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</si>
  <si>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</si>
  <si>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</si>
  <si>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</si>
  <si>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</si>
  <si>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</si>
  <si>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</si>
  <si>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</si>
  <si>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</si>
  <si>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</si>
  <si>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</si>
  <si>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</si>
  <si>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</si>
  <si>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</si>
  <si>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</si>
  <si>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</si>
  <si>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</si>
  <si>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</si>
  <si>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</si>
  <si>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</si>
  <si>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</si>
  <si>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</si>
  <si>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</si>
  <si>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</si>
  <si>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</si>
  <si>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</si>
  <si>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</si>
  <si>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</si>
  <si>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</si>
  <si>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</si>
  <si>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</si>
  <si>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</si>
  <si>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</si>
  <si>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</si>
  <si>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厚真町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</si>
  <si>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</si>
  <si>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</si>
  <si>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</si>
  <si>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</si>
  <si>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</si>
  <si>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</si>
  <si>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</si>
  <si>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</si>
  <si>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</si>
  <si>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</si>
  <si>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</si>
  <si>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</si>
  <si>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</si>
  <si>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</si>
  <si>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</si>
  <si>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</si>
  <si>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</si>
  <si>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収益的収支比率は、しばらくの間80％程度で推移することが想定され、今後の状況に注視する必要がある。
　経費回収率は、設置基数が増えると経費回収率が下がる傾向にあるため、右肩下がりの傾向となるよう経営の努力が必要である。
　汚水処理原価は、類似団体と比較し、高い傾向にあり経営改善として経費節減など積極的に行う必要がある。
　水洗化率については、類似団体よりも高めであるが、今後も右肩上がりの傾向となる予測である。
　将来の動向を見定め、経営の効率化を図っていく必要があると考えられる。</t>
    <rPh sb="112" eb="114">
      <t>オスイ</t>
    </rPh>
    <rPh sb="114" eb="118">
      <t>ショリゲンカ</t>
    </rPh>
    <rPh sb="120" eb="122">
      <t>ルイジ</t>
    </rPh>
    <rPh sb="122" eb="124">
      <t>ダンタイ</t>
    </rPh>
    <rPh sb="125" eb="127">
      <t>ヒカク</t>
    </rPh>
    <rPh sb="129" eb="130">
      <t>タカ</t>
    </rPh>
    <rPh sb="131" eb="133">
      <t>ケイコウ</t>
    </rPh>
    <rPh sb="136" eb="140">
      <t>ケイエイカイゼン</t>
    </rPh>
    <rPh sb="143" eb="147">
      <t>ケイヒセツゲン</t>
    </rPh>
    <rPh sb="149" eb="152">
      <t>セッキョクテキ</t>
    </rPh>
    <rPh sb="153" eb="154">
      <t>オコナ</t>
    </rPh>
    <rPh sb="155" eb="157">
      <t>ヒツヨウ</t>
    </rPh>
    <rPh sb="163" eb="167">
      <t>スイセンカリツ</t>
    </rPh>
    <rPh sb="173" eb="177">
      <t>ルイジダンタイ</t>
    </rPh>
    <rPh sb="180" eb="181">
      <t>タカ</t>
    </rPh>
    <rPh sb="187" eb="189">
      <t>コンゴ</t>
    </rPh>
    <rPh sb="190" eb="192">
      <t>ミギカタ</t>
    </rPh>
    <rPh sb="192" eb="193">
      <t>ア</t>
    </rPh>
    <rPh sb="196" eb="198">
      <t>ケイコウ</t>
    </rPh>
    <rPh sb="201" eb="203">
      <t>ヨソク</t>
    </rPh>
    <rPh sb="209" eb="211">
      <t>ショウライ</t>
    </rPh>
    <rPh sb="212" eb="214">
      <t>ドウコウ</t>
    </rPh>
    <rPh sb="215" eb="217">
      <t>ミサダ</t>
    </rPh>
    <rPh sb="219" eb="221">
      <t>ケイエイ</t>
    </rPh>
    <rPh sb="222" eb="225">
      <t>コウリツカ</t>
    </rPh>
    <rPh sb="226" eb="227">
      <t>ハカ</t>
    </rPh>
    <rPh sb="231" eb="233">
      <t>ヒツヨウ</t>
    </rPh>
    <rPh sb="237" eb="238">
      <t>カンガ</t>
    </rPh>
    <phoneticPr fontId="4"/>
  </si>
  <si>
    <t>　浄化槽の耐用年数については、30年以上とされている。当町の管理する浄化槽もH4設置からの浄化槽も管理していることから、今後は、耐用年数を超える浄化槽が出てくるため、計画的な修繕・更新を行う必要がある。</t>
    <rPh sb="1" eb="4">
      <t>ジョウカソウ</t>
    </rPh>
    <rPh sb="5" eb="9">
      <t>タイヨウネンスウ</t>
    </rPh>
    <rPh sb="17" eb="20">
      <t>ネンイジョウ</t>
    </rPh>
    <rPh sb="27" eb="29">
      <t>トウチョウ</t>
    </rPh>
    <rPh sb="30" eb="32">
      <t>カンリ</t>
    </rPh>
    <rPh sb="34" eb="37">
      <t>ジョウカソウ</t>
    </rPh>
    <rPh sb="40" eb="42">
      <t>セッチ</t>
    </rPh>
    <rPh sb="45" eb="48">
      <t>ジョウカソウ</t>
    </rPh>
    <rPh sb="49" eb="51">
      <t>カンリ</t>
    </rPh>
    <rPh sb="60" eb="62">
      <t>コンゴ</t>
    </rPh>
    <rPh sb="64" eb="68">
      <t>タイヨウネンスウ</t>
    </rPh>
    <rPh sb="69" eb="70">
      <t>コ</t>
    </rPh>
    <rPh sb="72" eb="75">
      <t>ジョウカソウ</t>
    </rPh>
    <rPh sb="76" eb="77">
      <t>デ</t>
    </rPh>
    <rPh sb="83" eb="86">
      <t>ケイカクテキ</t>
    </rPh>
    <rPh sb="87" eb="89">
      <t>シュウゼン</t>
    </rPh>
    <rPh sb="90" eb="92">
      <t>コウシン</t>
    </rPh>
    <rPh sb="93" eb="94">
      <t>オコナ</t>
    </rPh>
    <rPh sb="95" eb="97">
      <t>ヒツヨウ</t>
    </rPh>
    <phoneticPr fontId="4"/>
  </si>
  <si>
    <t>　特定地域生活排水事業については、H29～R8の10年間で経営戦略の策定を行っているが、計画と実績に乖離が大きくなった場合は計画の見直しを実施する。また、計画の進捗管理をR5年に行うこととし経営の安定化を図る。</t>
    <rPh sb="1" eb="3">
      <t>トクテイ</t>
    </rPh>
    <rPh sb="3" eb="5">
      <t>チイキ</t>
    </rPh>
    <rPh sb="5" eb="9">
      <t>セイカツハイスイ</t>
    </rPh>
    <rPh sb="9" eb="11">
      <t>ジギョウ</t>
    </rPh>
    <rPh sb="26" eb="28">
      <t>ネンカン</t>
    </rPh>
    <rPh sb="29" eb="33">
      <t>ケイエイセンリャク</t>
    </rPh>
    <rPh sb="34" eb="36">
      <t>サクテイ</t>
    </rPh>
    <rPh sb="37" eb="38">
      <t>オコナ</t>
    </rPh>
    <rPh sb="44" eb="46">
      <t>ケイカク</t>
    </rPh>
    <rPh sb="47" eb="49">
      <t>ジッセキ</t>
    </rPh>
    <rPh sb="50" eb="52">
      <t>カイリ</t>
    </rPh>
    <rPh sb="53" eb="54">
      <t>オオ</t>
    </rPh>
    <rPh sb="59" eb="61">
      <t>バアイ</t>
    </rPh>
    <rPh sb="62" eb="64">
      <t>ケイカク</t>
    </rPh>
    <rPh sb="65" eb="67">
      <t>ミナオ</t>
    </rPh>
    <rPh sb="69" eb="71">
      <t>ジッシ</t>
    </rPh>
    <rPh sb="77" eb="79">
      <t>ケイカク</t>
    </rPh>
    <rPh sb="80" eb="84">
      <t>シンチョクカンリ</t>
    </rPh>
    <rPh sb="87" eb="88">
      <t>ネン</t>
    </rPh>
    <rPh sb="89" eb="90">
      <t>オコナ</t>
    </rPh>
    <rPh sb="95" eb="97">
      <t>ケイエイ</t>
    </rPh>
    <rPh sb="98" eb="101">
      <t>アンテイカ</t>
    </rPh>
    <rPh sb="102" eb="10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</si>
</sst>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AC-4375-B79F-C12B7F639B5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7AC-4375-B79F-C12B7F639B5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EA-45E7-9E9E-23EA151486C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CEEA-45E7-9E9E-23EA151486C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63.96</c:v>
                </c:pt>
                <c:pt idx="1">
                  <c:v>65.989999999999995</c:v>
                </c:pt>
                <c:pt idx="2">
                  <c:v>69.39</c:v>
                </c:pt>
                <c:pt idx="3">
                  <c:v>73.62</c:v>
                </c:pt>
                <c:pt idx="4">
                  <c:v>75.56</c:v>
                </c:pt>
              </c:numCache>
            </c:numRef>
          </c:val>
          <c:extLst>
            <c:ext xmlns:c16="http://schemas.microsoft.com/office/drawing/2014/chart" uri="{C3380CC4-5D6E-409C-BE32-E72D297353CC}">
              <c16:uniqueId val="{00000000-4471-4647-A6DF-939101BAC31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4471-4647-A6DF-939101BAC31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94.24</c:v>
                </c:pt>
                <c:pt idx="1">
                  <c:v>94.69</c:v>
                </c:pt>
                <c:pt idx="2">
                  <c:v>88.08</c:v>
                </c:pt>
                <c:pt idx="3">
                  <c:v>84.81</c:v>
                </c:pt>
                <c:pt idx="4">
                  <c:v>81.75</c:v>
                </c:pt>
              </c:numCache>
            </c:numRef>
          </c:val>
          <c:extLst>
            <c:ext xmlns:c16="http://schemas.microsoft.com/office/drawing/2014/chart" uri="{C3380CC4-5D6E-409C-BE32-E72D297353CC}">
              <c16:uniqueId val="{00000000-01C1-44D4-8292-1EBDDAEFE63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C1-44D4-8292-1EBDDAEFE63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1C-4167-9509-DD5C51D0C81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1C-4167-9509-DD5C51D0C81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B1-4C60-A7ED-EAC02D52E46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B1-4C60-A7ED-EAC02D52E46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6D-4DA3-99D7-11998A56711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6D-4DA3-99D7-11998A56711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89-4BB2-85B7-B4A7797A580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89-4BB2-85B7-B4A7797A580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954.58</c:v>
                </c:pt>
                <c:pt idx="1">
                  <c:v>1198.74</c:v>
                </c:pt>
                <c:pt idx="2">
                  <c:v>983.22</c:v>
                </c:pt>
                <c:pt idx="3">
                  <c:v>963.38</c:v>
                </c:pt>
                <c:pt idx="4">
                  <c:v>1035.67</c:v>
                </c:pt>
              </c:numCache>
            </c:numRef>
          </c:val>
          <c:extLst>
            <c:ext xmlns:c16="http://schemas.microsoft.com/office/drawing/2014/chart" uri="{C3380CC4-5D6E-409C-BE32-E72D297353CC}">
              <c16:uniqueId val="{00000000-4F81-4DD2-89E8-94EACF3C185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4F81-4DD2-89E8-94EACF3C185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52.67</c:v>
                </c:pt>
                <c:pt idx="1">
                  <c:v>26.38</c:v>
                </c:pt>
                <c:pt idx="2">
                  <c:v>48.92</c:v>
                </c:pt>
                <c:pt idx="3">
                  <c:v>50.81</c:v>
                </c:pt>
                <c:pt idx="4">
                  <c:v>48.71</c:v>
                </c:pt>
              </c:numCache>
            </c:numRef>
          </c:val>
          <c:extLst>
            <c:ext xmlns:c16="http://schemas.microsoft.com/office/drawing/2014/chart" uri="{C3380CC4-5D6E-409C-BE32-E72D297353CC}">
              <c16:uniqueId val="{00000000-5B14-4F33-BFA2-6FF44BEE784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5B14-4F33-BFA2-6FF44BEE784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399.31</c:v>
                </c:pt>
                <c:pt idx="1">
                  <c:v>811.53</c:v>
                </c:pt>
                <c:pt idx="2">
                  <c:v>438.52</c:v>
                </c:pt>
                <c:pt idx="3">
                  <c:v>423.73</c:v>
                </c:pt>
                <c:pt idx="4">
                  <c:v>439.62</c:v>
                </c:pt>
              </c:numCache>
            </c:numRef>
          </c:val>
          <c:extLst>
            <c:ext xmlns:c16="http://schemas.microsoft.com/office/drawing/2014/chart" uri="{C3380CC4-5D6E-409C-BE32-E72D297353CC}">
              <c16:uniqueId val="{00000000-B074-44FD-82ED-A6AB67B9C6C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B074-44FD-82ED-A6AB67B9C6C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厚真町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K3</v>
      </c>
      <c r="X8" s="66"/>
      <c r="Y8" s="66"/>
      <c r="Z8" s="66"/>
      <c r="AA8" s="66"/>
      <c r="AB8" s="66"/>
      <c r="AC8" s="66"/>
      <c r="AD8" s="67" t="str">
        <f>データ!$M$6</f>
        <v>非設置</v>
      </c>
      <c r="AE8" s="67"/>
      <c r="AF8" s="67"/>
      <c r="AG8" s="67"/>
      <c r="AH8" s="67"/>
      <c r="AI8" s="67"/>
      <c r="AJ8" s="67"/>
      <c r="AK8" s="3"/>
      <c r="AL8" s="55">
        <f>データ!S6</f>
        <v>4393</v>
      </c>
      <c r="AM8" s="55"/>
      <c r="AN8" s="55"/>
      <c r="AO8" s="55"/>
      <c r="AP8" s="55"/>
      <c r="AQ8" s="55"/>
      <c r="AR8" s="55"/>
      <c r="AS8" s="55"/>
      <c r="AT8" s="54">
        <f>データ!T6</f>
        <v>404.61</v>
      </c>
      <c r="AU8" s="54"/>
      <c r="AV8" s="54"/>
      <c r="AW8" s="54"/>
      <c r="AX8" s="54"/>
      <c r="AY8" s="54"/>
      <c r="AZ8" s="54"/>
      <c r="BA8" s="54"/>
      <c r="BB8" s="54">
        <f>データ!U6</f>
        <v>10.86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61.5</v>
      </c>
      <c r="Q10" s="54"/>
      <c r="R10" s="54"/>
      <c r="S10" s="54"/>
      <c r="T10" s="54"/>
      <c r="U10" s="54"/>
      <c r="V10" s="54"/>
      <c r="W10" s="54">
        <f>データ!Q6</f>
        <v>100</v>
      </c>
      <c r="X10" s="54"/>
      <c r="Y10" s="54"/>
      <c r="Z10" s="54"/>
      <c r="AA10" s="54"/>
      <c r="AB10" s="54"/>
      <c r="AC10" s="54"/>
      <c r="AD10" s="55">
        <f>データ!R6</f>
        <v>3960</v>
      </c>
      <c r="AE10" s="55"/>
      <c r="AF10" s="55"/>
      <c r="AG10" s="55"/>
      <c r="AH10" s="55"/>
      <c r="AI10" s="55"/>
      <c r="AJ10" s="55"/>
      <c r="AK10" s="2"/>
      <c r="AL10" s="55">
        <f>データ!V6</f>
        <v>2696</v>
      </c>
      <c r="AM10" s="55"/>
      <c r="AN10" s="55"/>
      <c r="AO10" s="55"/>
      <c r="AP10" s="55"/>
      <c r="AQ10" s="55"/>
      <c r="AR10" s="55"/>
      <c r="AS10" s="55"/>
      <c r="AT10" s="54">
        <f>データ!W6</f>
        <v>403.38</v>
      </c>
      <c r="AU10" s="54"/>
      <c r="AV10" s="54"/>
      <c r="AW10" s="54"/>
      <c r="AX10" s="54"/>
      <c r="AY10" s="54"/>
      <c r="AZ10" s="54"/>
      <c r="BA10" s="54"/>
      <c r="BB10" s="54">
        <f>データ!X6</f>
        <v>6.68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【310.14】</v>
      </c>
      <c r="I86" s="12" t="str">
        <f>データ!CA6</f>
        <v>【57.71】</v>
      </c>
      <c r="J86" s="12" t="str">
        <f>データ!CL6</f>
        <v>【286.17】</v>
      </c>
      <c r="K86" s="12" t="str">
        <f>データ!CW6</f>
        <v>【56.80】</v>
      </c>
      <c r="L86" s="12" t="str">
        <f>データ!DH6</f>
        <v>【83.38】</v>
      </c>
      <c r="M86" s="12" t="s">
        <v>44</v>
      </c>
      <c r="N86" s="12" t="s">
        <v>45</v>
      </c>
      <c r="O86" s="12" t="str">
        <f>データ!EO6</f>
        <v>【-】</v>
      </c>
    </row>
  </sheetData>
  <sheetProtection algorithmName="SHA-512" hashValue="AL+smKRQJ+ICY4F7/vc+LNyB0pHzD0vHfHUdIMKNeK89dMMdvuNv7fKXMvJYSU+IxXgRByBVq2OC5BsGBNlBAQ==" saltValue="HsQdB8btb4uOiNFcvQroU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15814</v>
      </c>
      <c r="D6" s="19">
        <f t="shared" si="3"/>
        <v>47</v>
      </c>
      <c r="E6" s="19">
        <f t="shared" si="3"/>
        <v>18</v>
      </c>
      <c r="F6" s="19">
        <f t="shared" si="3"/>
        <v>0</v>
      </c>
      <c r="G6" s="19">
        <f t="shared" si="3"/>
        <v>0</v>
      </c>
      <c r="H6" s="19" t="str">
        <f t="shared" si="3"/>
        <v>北海道　厚真町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61.5</v>
      </c>
      <c r="Q6" s="20">
        <f t="shared" si="3"/>
        <v>100</v>
      </c>
      <c r="R6" s="20">
        <f t="shared" si="3"/>
        <v>3960</v>
      </c>
      <c r="S6" s="20">
        <f t="shared" si="3"/>
        <v>4393</v>
      </c>
      <c r="T6" s="20">
        <f t="shared" si="3"/>
        <v>404.61</v>
      </c>
      <c r="U6" s="20">
        <f t="shared" si="3"/>
        <v>10.86</v>
      </c>
      <c r="V6" s="20">
        <f t="shared" si="3"/>
        <v>2696</v>
      </c>
      <c r="W6" s="20">
        <f t="shared" si="3"/>
        <v>403.38</v>
      </c>
      <c r="X6" s="20">
        <f t="shared" si="3"/>
        <v>6.68</v>
      </c>
      <c r="Y6" s="21">
        <f>IF(Y7="",NA(),Y7)</f>
        <v>94.24</v>
      </c>
      <c r="Z6" s="21">
        <f t="shared" ref="Z6:AH6" si="4">IF(Z7="",NA(),Z7)</f>
        <v>94.69</v>
      </c>
      <c r="AA6" s="21">
        <f t="shared" si="4"/>
        <v>88.08</v>
      </c>
      <c r="AB6" s="21">
        <f t="shared" si="4"/>
        <v>84.81</v>
      </c>
      <c r="AC6" s="21">
        <f t="shared" si="4"/>
        <v>81.75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954.58</v>
      </c>
      <c r="BG6" s="21">
        <f t="shared" ref="BG6:BO6" si="7">IF(BG7="",NA(),BG7)</f>
        <v>1198.74</v>
      </c>
      <c r="BH6" s="21">
        <f t="shared" si="7"/>
        <v>983.22</v>
      </c>
      <c r="BI6" s="21">
        <f t="shared" si="7"/>
        <v>963.38</v>
      </c>
      <c r="BJ6" s="21">
        <f t="shared" si="7"/>
        <v>1035.67</v>
      </c>
      <c r="BK6" s="21">
        <f t="shared" si="7"/>
        <v>407.42</v>
      </c>
      <c r="BL6" s="21">
        <f t="shared" si="7"/>
        <v>386.46</v>
      </c>
      <c r="BM6" s="21">
        <f t="shared" si="7"/>
        <v>421.25</v>
      </c>
      <c r="BN6" s="21">
        <f t="shared" si="7"/>
        <v>398.42</v>
      </c>
      <c r="BO6" s="21">
        <f t="shared" si="7"/>
        <v>393.35</v>
      </c>
      <c r="BP6" s="20" t="str">
        <f>IF(BP7="","",IF(BP7="-","【-】","【"&amp;SUBSTITUTE(TEXT(BP7,"#,##0.00"),"-","△")&amp;"】"))</f>
        <v>【310.14】</v>
      </c>
      <c r="BQ6" s="21">
        <f>IF(BQ7="",NA(),BQ7)</f>
        <v>52.67</v>
      </c>
      <c r="BR6" s="21">
        <f t="shared" ref="BR6:BZ6" si="8">IF(BR7="",NA(),BR7)</f>
        <v>26.38</v>
      </c>
      <c r="BS6" s="21">
        <f t="shared" si="8"/>
        <v>48.92</v>
      </c>
      <c r="BT6" s="21">
        <f t="shared" si="8"/>
        <v>50.81</v>
      </c>
      <c r="BU6" s="21">
        <f t="shared" si="8"/>
        <v>48.71</v>
      </c>
      <c r="BV6" s="21">
        <f t="shared" si="8"/>
        <v>57.08</v>
      </c>
      <c r="BW6" s="21">
        <f t="shared" si="8"/>
        <v>55.85</v>
      </c>
      <c r="BX6" s="21">
        <f t="shared" si="8"/>
        <v>53.23</v>
      </c>
      <c r="BY6" s="21">
        <f t="shared" si="8"/>
        <v>50.7</v>
      </c>
      <c r="BZ6" s="21">
        <f t="shared" si="8"/>
        <v>48.13</v>
      </c>
      <c r="CA6" s="20" t="str">
        <f>IF(CA7="","",IF(CA7="-","【-】","【"&amp;SUBSTITUTE(TEXT(CA7,"#,##0.00"),"-","△")&amp;"】"))</f>
        <v>【57.71】</v>
      </c>
      <c r="CB6" s="21">
        <f>IF(CB7="",NA(),CB7)</f>
        <v>399.31</v>
      </c>
      <c r="CC6" s="21">
        <f t="shared" ref="CC6:CK6" si="9">IF(CC7="",NA(),CC7)</f>
        <v>811.53</v>
      </c>
      <c r="CD6" s="21">
        <f t="shared" si="9"/>
        <v>438.52</v>
      </c>
      <c r="CE6" s="21">
        <f t="shared" si="9"/>
        <v>423.73</v>
      </c>
      <c r="CF6" s="21">
        <f t="shared" si="9"/>
        <v>439.62</v>
      </c>
      <c r="CG6" s="21">
        <f t="shared" si="9"/>
        <v>286.86</v>
      </c>
      <c r="CH6" s="21">
        <f t="shared" si="9"/>
        <v>287.91000000000003</v>
      </c>
      <c r="CI6" s="21">
        <f t="shared" si="9"/>
        <v>283.3</v>
      </c>
      <c r="CJ6" s="21">
        <f t="shared" si="9"/>
        <v>289.81</v>
      </c>
      <c r="CK6" s="21">
        <f t="shared" si="9"/>
        <v>301.54000000000002</v>
      </c>
      <c r="CL6" s="20" t="str">
        <f>IF(CL7="","",IF(CL7="-","【-】","【"&amp;SUBSTITUTE(TEXT(CL7,"#,##0.00"),"-","△")&amp;"】"))</f>
        <v>【286.17】</v>
      </c>
      <c r="CM6" s="21" t="str">
        <f>IF(CM7="",NA(),CM7)</f>
        <v>-</v>
      </c>
      <c r="CN6" s="21" t="str">
        <f t="shared" ref="CN6:CV6" si="10">IF(CN7="",NA(),CN7)</f>
        <v>-</v>
      </c>
      <c r="CO6" s="21" t="str">
        <f t="shared" si="10"/>
        <v>-</v>
      </c>
      <c r="CP6" s="21" t="str">
        <f t="shared" si="10"/>
        <v>-</v>
      </c>
      <c r="CQ6" s="21" t="str">
        <f t="shared" si="10"/>
        <v>-</v>
      </c>
      <c r="CR6" s="21">
        <f t="shared" si="10"/>
        <v>57.22</v>
      </c>
      <c r="CS6" s="21">
        <f t="shared" si="10"/>
        <v>54.93</v>
      </c>
      <c r="CT6" s="21">
        <f t="shared" si="10"/>
        <v>55.96</v>
      </c>
      <c r="CU6" s="21">
        <f t="shared" si="10"/>
        <v>56.45</v>
      </c>
      <c r="CV6" s="21">
        <f t="shared" si="10"/>
        <v>58.26</v>
      </c>
      <c r="CW6" s="20" t="str">
        <f>IF(CW7="","",IF(CW7="-","【-】","【"&amp;SUBSTITUTE(TEXT(CW7,"#,##0.00"),"-","△")&amp;"】"))</f>
        <v>【56.80】</v>
      </c>
      <c r="CX6" s="21">
        <f>IF(CX7="",NA(),CX7)</f>
        <v>63.96</v>
      </c>
      <c r="CY6" s="21">
        <f t="shared" ref="CY6:DG6" si="11">IF(CY7="",NA(),CY7)</f>
        <v>65.989999999999995</v>
      </c>
      <c r="CZ6" s="21">
        <f t="shared" si="11"/>
        <v>69.39</v>
      </c>
      <c r="DA6" s="21">
        <f t="shared" si="11"/>
        <v>73.62</v>
      </c>
      <c r="DB6" s="21">
        <f t="shared" si="11"/>
        <v>75.56</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15814</v>
      </c>
      <c r="D7" s="23">
        <v>47</v>
      </c>
      <c r="E7" s="23">
        <v>18</v>
      </c>
      <c r="F7" s="23">
        <v>0</v>
      </c>
      <c r="G7" s="23">
        <v>0</v>
      </c>
      <c r="H7" s="23" t="s">
        <v>99</v>
      </c>
      <c r="I7" s="23" t="s">
        <v>100</v>
      </c>
      <c r="J7" s="23" t="s">
        <v>101</v>
      </c>
      <c r="K7" s="23" t="s">
        <v>102</v>
      </c>
      <c r="L7" s="23" t="s">
        <v>103</v>
      </c>
      <c r="M7" s="23" t="s">
        <v>104</v>
      </c>
      <c r="N7" s="24" t="s">
        <v>105</v>
      </c>
      <c r="O7" s="24" t="s">
        <v>106</v>
      </c>
      <c r="P7" s="24">
        <v>61.5</v>
      </c>
      <c r="Q7" s="24">
        <v>100</v>
      </c>
      <c r="R7" s="24">
        <v>3960</v>
      </c>
      <c r="S7" s="24">
        <v>4393</v>
      </c>
      <c r="T7" s="24">
        <v>404.61</v>
      </c>
      <c r="U7" s="24">
        <v>10.86</v>
      </c>
      <c r="V7" s="24">
        <v>2696</v>
      </c>
      <c r="W7" s="24">
        <v>403.38</v>
      </c>
      <c r="X7" s="24">
        <v>6.68</v>
      </c>
      <c r="Y7" s="24">
        <v>94.24</v>
      </c>
      <c r="Z7" s="24">
        <v>94.69</v>
      </c>
      <c r="AA7" s="24">
        <v>88.08</v>
      </c>
      <c r="AB7" s="24">
        <v>84.81</v>
      </c>
      <c r="AC7" s="24">
        <v>81.75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954.58</v>
      </c>
      <c r="BG7" s="24">
        <v>1198.74</v>
      </c>
      <c r="BH7" s="24">
        <v>983.22</v>
      </c>
      <c r="BI7" s="24">
        <v>963.38</v>
      </c>
      <c r="BJ7" s="24">
        <v>1035.67</v>
      </c>
      <c r="BK7" s="24">
        <v>407.42</v>
      </c>
      <c r="BL7" s="24">
        <v>386.46</v>
      </c>
      <c r="BM7" s="24">
        <v>421.25</v>
      </c>
      <c r="BN7" s="24">
        <v>398.42</v>
      </c>
      <c r="BO7" s="24">
        <v>393.35</v>
      </c>
      <c r="BP7" s="24">
        <v>310.14</v>
      </c>
      <c r="BQ7" s="24">
        <v>52.67</v>
      </c>
      <c r="BR7" s="24">
        <v>26.38</v>
      </c>
      <c r="BS7" s="24">
        <v>48.92</v>
      </c>
      <c r="BT7" s="24">
        <v>50.81</v>
      </c>
      <c r="BU7" s="24">
        <v>48.71</v>
      </c>
      <c r="BV7" s="24">
        <v>57.08</v>
      </c>
      <c r="BW7" s="24">
        <v>55.85</v>
      </c>
      <c r="BX7" s="24">
        <v>53.23</v>
      </c>
      <c r="BY7" s="24">
        <v>50.7</v>
      </c>
      <c r="BZ7" s="24">
        <v>48.13</v>
      </c>
      <c r="CA7" s="24">
        <v>57.71</v>
      </c>
      <c r="CB7" s="24">
        <v>399.31</v>
      </c>
      <c r="CC7" s="24">
        <v>811.53</v>
      </c>
      <c r="CD7" s="24">
        <v>438.52</v>
      </c>
      <c r="CE7" s="24">
        <v>423.73</v>
      </c>
      <c r="CF7" s="24">
        <v>439.62</v>
      </c>
      <c r="CG7" s="24">
        <v>286.86</v>
      </c>
      <c r="CH7" s="24">
        <v>287.91000000000003</v>
      </c>
      <c r="CI7" s="24">
        <v>283.3</v>
      </c>
      <c r="CJ7" s="24">
        <v>289.81</v>
      </c>
      <c r="CK7" s="24">
        <v>301.54000000000002</v>
      </c>
      <c r="CL7" s="24">
        <v>286.17</v>
      </c>
      <c r="CM7" s="24" t="s">
        <v>105</v>
      </c>
      <c r="CN7" s="24" t="s">
        <v>105</v>
      </c>
      <c r="CO7" s="24" t="s">
        <v>105</v>
      </c>
      <c r="CP7" s="24" t="s">
        <v>105</v>
      </c>
      <c r="CQ7" s="24" t="s">
        <v>105</v>
      </c>
      <c r="CR7" s="24">
        <v>57.22</v>
      </c>
      <c r="CS7" s="24">
        <v>54.93</v>
      </c>
      <c r="CT7" s="24">
        <v>55.96</v>
      </c>
      <c r="CU7" s="24">
        <v>56.45</v>
      </c>
      <c r="CV7" s="24">
        <v>58.26</v>
      </c>
      <c r="CW7" s="24">
        <v>56.8</v>
      </c>
      <c r="CX7" s="24">
        <v>63.96</v>
      </c>
      <c r="CY7" s="24">
        <v>65.989999999999995</v>
      </c>
      <c r="CZ7" s="24">
        <v>69.39</v>
      </c>
      <c r="DA7" s="24">
        <v>73.62</v>
      </c>
      <c r="DB7" s="24">
        <v>75.56</v>
      </c>
      <c r="DC7" s="24">
        <v>67.290000000000006</v>
      </c>
      <c r="DD7" s="24">
        <v>65.569999999999993</v>
      </c>
      <c r="DE7" s="24">
        <v>60.12</v>
      </c>
      <c r="DF7" s="24">
        <v>54.99</v>
      </c>
      <c r="DG7" s="24">
        <v>66.430000000000007</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kennsetu</cp:lastModifiedBy>
  <dcterms:created xsi:type="dcterms:W3CDTF">2022-12-01T02:05:44Z</dcterms:created>
  <dcterms:modified xsi:type="dcterms:W3CDTF">2023-01-25T06:25:06Z</dcterms:modified>
  <cp:category/>
</cp:coreProperties>
</file>