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C:\Users\kennsetu\Desktop\【経営比較分析表】2021_015814_47_010\"/>
    </mc:Choice>
  </mc:AlternateContent>
  <workbookProtection workbookAlgorithmName="SHA-512" workbookHashValue="IUInF/vk1Rv0a5tbiuVdQvFkjd2T0Tf50BOaq8ijYWIiGaWYtv9XkCkr3m9Wcmt1rPr5OUvKX1kuftnwUrNKiQ==" workbookSaltValue="g0q9i4IQl4zU1SkJ56mX2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<sst xmlns="http://schemas.openxmlformats.org/spreadsheetml/2006/main" count="233" uniqueCount="118">
  <si>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</si>
  <si>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</si>
  <si>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</si>
  <si>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</si>
  <si>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</si>
  <si>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</si>
  <si>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</si>
  <si>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</si>
  <si>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</si>
  <si>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</si>
  <si>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</si>
  <si>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</si>
  <si>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</si>
  <si>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</si>
  <si>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</si>
  <si>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</si>
  <si>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</si>
  <si>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</si>
  <si>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</si>
  <si>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</si>
  <si>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</si>
  <si>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</si>
  <si>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</si>
  <si>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</si>
  <si>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</si>
  <si>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</si>
  <si>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</si>
  <si>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</si>
  <si>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</si>
  <si>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</si>
  <si>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</si>
  <si>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</si>
  <si>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</si>
  <si>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</si>
  <si>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</si>
  <si>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</si>
  <si>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</si>
  <si>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</si>
  <si>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</si>
  <si>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</si>
  <si>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</si>
  <si>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</si>
  <si>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</si>
  <si>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</si>
  <si>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</si>
  <si>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</si>
  <si>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</si>
  <si>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</si>
  <si>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</si>
  <si>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</si>
  <si>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</si>
  <si>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</si>
  <si>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</si>
  <si>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</si>
  <si>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</si>
  <si>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</si>
  <si>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</si>
  <si>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</si>
  <si>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</si>
  <si>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</si>
  <si>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</si>
  <si>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</si>
  <si>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</si>
  <si>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</si>
  <si>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</si>
  <si>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</si>
  <si>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</si>
  <si>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</si>
  <si>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</si>
  <si>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</si>
  <si>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</si>
  <si>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</si>
  <si>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</si>
  <si>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</si>
  <si>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</si>
  <si>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</si>
  <si>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</si>
  <si>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</si>
  <si>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</si>
  <si>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</si>
  <si>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</si>
  <si>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</si>
  <si>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</si>
  <si>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</si>
  <si>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</si>
  <si>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</si>
  <si>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</si>
  <si>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</si>
  <si>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</si>
  <si>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</si>
  <si>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</si>
  <si>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</si>
  <si>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</si>
  <si>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</si>
  <si>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</si>
  <si>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</si>
  <si>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</si>
  <si>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</si>
  <si>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</si>
  <si>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</si>
  <si>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</si>
  <si>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</si>
  <si>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</si>
  <si>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</si>
  <si>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</si>
  <si>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</si>
  <si>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</si>
  <si>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</si>
  <si>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</si>
  <si>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</si>
  <si>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</si>
  <si>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</si>
  <si>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</si>
  <si>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</si>
  <si>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</si>
  <si>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類似団体を上回っているが、今後も耐用年数を超過した管路が増加すると見込まれることから、計画的な更新を行う。</t>
    <phoneticPr fontId="4"/>
  </si>
  <si>
    <t>　企業債残高対給水収益比率が高くなってきていることから、普及率の上昇により使用料収入の減少を抑え、基金や積立金等財源を確保する一方施設台帳の更なる整備による計画的な投資、経営の健全化について慎重に検討を行っていくが、将来的には経営改革の必要性が考えられる。</t>
    <phoneticPr fontId="4"/>
  </si>
  <si>
    <t>　H18～R3の16年間で統合簡易水道事業を行い、経営管理の一体化施設の共同化を図っている処である。
　事業を推進する上で、地方債の借入が増大し償還も始まっていることから給水原価の上昇や料金回収率の低下が見られる。給水人口は微減しているが有収率の上昇、給水区域の拡大を図り経営の安定を図っている。また、現在の事業がR2で終了していることから将来的に企業債残高も減少す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</si>
</sst>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1.87</c:v>
                </c:pt>
                <c:pt idx="1">
                  <c:v>0.05</c:v>
                </c:pt>
                <c:pt idx="2">
                  <c:v>5.19</c:v>
                </c:pt>
                <c:pt idx="3">
                  <c:v>3.15</c:v>
                </c:pt>
                <c:pt idx="4">
                  <c:v>3.1</c:v>
                </c:pt>
              </c:numCache>
            </c:numRef>
          </c:val>
          <c:extLst>
            <c:ext xmlns:c16="http://schemas.microsoft.com/office/drawing/2014/chart" uri="{C3380CC4-5D6E-409C-BE32-E72D297353CC}">
              <c16:uniqueId val="{00000000-D78A-43A6-A63A-33E2D51D98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D78A-43A6-A63A-33E2D51D98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c:v>
                </c:pt>
                <c:pt idx="1">
                  <c:v>62.77</c:v>
                </c:pt>
                <c:pt idx="2">
                  <c:v>69.62</c:v>
                </c:pt>
                <c:pt idx="3">
                  <c:v>66.31</c:v>
                </c:pt>
                <c:pt idx="4">
                  <c:v>62.38</c:v>
                </c:pt>
              </c:numCache>
            </c:numRef>
          </c:val>
          <c:extLst>
            <c:ext xmlns:c16="http://schemas.microsoft.com/office/drawing/2014/chart" uri="{C3380CC4-5D6E-409C-BE32-E72D297353CC}">
              <c16:uniqueId val="{00000000-AA15-4CD6-A13D-EA57DAC09AD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A15-4CD6-A13D-EA57DAC09AD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81.790000000000006</c:v>
                </c:pt>
                <c:pt idx="1">
                  <c:v>65.98</c:v>
                </c:pt>
                <c:pt idx="2">
                  <c:v>79.55</c:v>
                </c:pt>
                <c:pt idx="3">
                  <c:v>77.89</c:v>
                </c:pt>
                <c:pt idx="4">
                  <c:v>82.74</c:v>
                </c:pt>
              </c:numCache>
            </c:numRef>
          </c:val>
          <c:extLst>
            <c:ext xmlns:c16="http://schemas.microsoft.com/office/drawing/2014/chart" uri="{C3380CC4-5D6E-409C-BE32-E72D297353CC}">
              <c16:uniqueId val="{00000000-0F3F-44D6-9326-2EB00325E73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0F3F-44D6-9326-2EB00325E73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131.96</c:v>
                </c:pt>
                <c:pt idx="1">
                  <c:v>120.81</c:v>
                </c:pt>
                <c:pt idx="2">
                  <c:v>177.86</c:v>
                </c:pt>
                <c:pt idx="3">
                  <c:v>119.71</c:v>
                </c:pt>
                <c:pt idx="4">
                  <c:v>33.86</c:v>
                </c:pt>
              </c:numCache>
            </c:numRef>
          </c:val>
          <c:extLst>
            <c:ext xmlns:c16="http://schemas.microsoft.com/office/drawing/2014/chart" uri="{C3380CC4-5D6E-409C-BE32-E72D297353CC}">
              <c16:uniqueId val="{00000000-A40E-4701-A608-6E9BFEFA3F6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A40E-4701-A608-6E9BFEFA3F6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9-4400-9F70-848C92FCA73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9-4400-9F70-848C92FCA73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DA-4AEA-B80D-CB07C4A3D42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DA-4AEA-B80D-CB07C4A3D42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2-496E-A13B-EF97AF8B9B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2-496E-A13B-EF97AF8B9B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0-48EE-92DB-5CFAC17196A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0-48EE-92DB-5CFAC17196A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4100.1899999999996</c:v>
                </c:pt>
                <c:pt idx="1">
                  <c:v>5206.43</c:v>
                </c:pt>
                <c:pt idx="2">
                  <c:v>4086.71</c:v>
                </c:pt>
                <c:pt idx="3">
                  <c:v>4281</c:v>
                </c:pt>
                <c:pt idx="4">
                  <c:v>4194.1400000000003</c:v>
                </c:pt>
              </c:numCache>
            </c:numRef>
          </c:val>
          <c:extLst>
            <c:ext xmlns:c16="http://schemas.microsoft.com/office/drawing/2014/chart" uri="{C3380CC4-5D6E-409C-BE32-E72D297353CC}">
              <c16:uniqueId val="{00000000-14C0-4B7C-A0E9-C7F5C3D1262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14C0-4B7C-A0E9-C7F5C3D1262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82.08</c:v>
                </c:pt>
                <c:pt idx="1">
                  <c:v>30.32</c:v>
                </c:pt>
                <c:pt idx="2">
                  <c:v>32.26</c:v>
                </c:pt>
                <c:pt idx="3">
                  <c:v>18.07</c:v>
                </c:pt>
                <c:pt idx="4">
                  <c:v>31.63</c:v>
                </c:pt>
              </c:numCache>
            </c:numRef>
          </c:val>
          <c:extLst>
            <c:ext xmlns:c16="http://schemas.microsoft.com/office/drawing/2014/chart" uri="{C3380CC4-5D6E-409C-BE32-E72D297353CC}">
              <c16:uniqueId val="{00000000-9628-411D-93D0-B8FC451B3A3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9628-411D-93D0-B8FC451B3A3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312.79000000000002</c:v>
                </c:pt>
                <c:pt idx="1">
                  <c:v>864.82</c:v>
                </c:pt>
                <c:pt idx="2">
                  <c:v>810.45</c:v>
                </c:pt>
                <c:pt idx="3">
                  <c:v>1458.94</c:v>
                </c:pt>
                <c:pt idx="4">
                  <c:v>835.59</c:v>
                </c:pt>
              </c:numCache>
            </c:numRef>
          </c:val>
          <c:extLst>
            <c:ext xmlns:c16="http://schemas.microsoft.com/office/drawing/2014/chart" uri="{C3380CC4-5D6E-409C-BE32-E72D297353CC}">
              <c16:uniqueId val="{00000000-B2C6-43EF-8739-4BF022127AD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B2C6-43EF-8739-4BF022127AD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厚真町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4393</v>
      </c>
      <c r="AM8" s="37"/>
      <c r="AN8" s="37"/>
      <c r="AO8" s="37"/>
      <c r="AP8" s="37"/>
      <c r="AQ8" s="37"/>
      <c r="AR8" s="37"/>
      <c r="AS8" s="37"/>
      <c r="AT8" s="38">
        <f>データ!$S$6</f>
        <v>404.61</v>
      </c>
      <c r="AU8" s="38"/>
      <c r="AV8" s="38"/>
      <c r="AW8" s="38"/>
      <c r="AX8" s="38"/>
      <c r="AY8" s="38"/>
      <c r="AZ8" s="38"/>
      <c r="BA8" s="38"/>
      <c r="BB8" s="38">
        <f>データ!$T$6</f>
        <v>10.86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95.32</v>
      </c>
      <c r="Q10" s="38"/>
      <c r="R10" s="38"/>
      <c r="S10" s="38"/>
      <c r="T10" s="38"/>
      <c r="U10" s="38"/>
      <c r="V10" s="38"/>
      <c r="W10" s="37">
        <f>データ!$Q$6</f>
        <v>4400</v>
      </c>
      <c r="X10" s="37"/>
      <c r="Y10" s="37"/>
      <c r="Z10" s="37"/>
      <c r="AA10" s="37"/>
      <c r="AB10" s="37"/>
      <c r="AC10" s="37"/>
      <c r="AD10" s="2"/>
      <c r="AE10" s="2"/>
      <c r="AF10" s="2"/>
      <c r="AG10" s="2"/>
      <c r="AH10" s="2"/>
      <c r="AI10" s="2"/>
      <c r="AJ10" s="2"/>
      <c r="AK10" s="2"/>
      <c r="AL10" s="37">
        <f>データ!$U$6</f>
        <v>4179</v>
      </c>
      <c r="AM10" s="37"/>
      <c r="AN10" s="37"/>
      <c r="AO10" s="37"/>
      <c r="AP10" s="37"/>
      <c r="AQ10" s="37"/>
      <c r="AR10" s="37"/>
      <c r="AS10" s="37"/>
      <c r="AT10" s="38">
        <f>データ!$V$6</f>
        <v>79</v>
      </c>
      <c r="AU10" s="38"/>
      <c r="AV10" s="38"/>
      <c r="AW10" s="38"/>
      <c r="AX10" s="38"/>
      <c r="AY10" s="38"/>
      <c r="AZ10" s="38"/>
      <c r="BA10" s="38"/>
      <c r="BB10" s="38">
        <f>データ!$W$6</f>
        <v>52.9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KWPugorUQKt2SvDozBAq3hik7qby0OVHu4tRNRamOIhN9juCKoQ6rWej3RHCFgykrcBPfa+ucJOogIku93DXTA==" saltValue="okKlb4ti7GJyJ/B2Lx0T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15814</v>
      </c>
      <c r="D6" s="20">
        <f t="shared" si="3"/>
        <v>47</v>
      </c>
      <c r="E6" s="20">
        <f t="shared" si="3"/>
        <v>1</v>
      </c>
      <c r="F6" s="20">
        <f t="shared" si="3"/>
        <v>0</v>
      </c>
      <c r="G6" s="20">
        <f t="shared" si="3"/>
        <v>0</v>
      </c>
      <c r="H6" s="20" t="str">
        <f t="shared" si="3"/>
        <v>北海道　厚真町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95.32</v>
      </c>
      <c r="Q6" s="21">
        <f t="shared" si="3"/>
        <v>4400</v>
      </c>
      <c r="R6" s="21">
        <f t="shared" si="3"/>
        <v>4393</v>
      </c>
      <c r="S6" s="21">
        <f t="shared" si="3"/>
        <v>404.61</v>
      </c>
      <c r="T6" s="21">
        <f t="shared" si="3"/>
        <v>10.86</v>
      </c>
      <c r="U6" s="21">
        <f t="shared" si="3"/>
        <v>4179</v>
      </c>
      <c r="V6" s="21">
        <f t="shared" si="3"/>
        <v>79</v>
      </c>
      <c r="W6" s="21">
        <f t="shared" si="3"/>
        <v>52.9</v>
      </c>
      <c r="X6" s="22">
        <f>IF(X7="",NA(),X7)</f>
        <v>131.96</v>
      </c>
      <c r="Y6" s="22">
        <f t="shared" ref="Y6:AG6" si="4">IF(Y7="",NA(),Y7)</f>
        <v>120.81</v>
      </c>
      <c r="Z6" s="22">
        <f t="shared" si="4"/>
        <v>177.86</v>
      </c>
      <c r="AA6" s="22">
        <f t="shared" si="4"/>
        <v>119.71</v>
      </c>
      <c r="AB6" s="22">
        <f t="shared" si="4"/>
        <v>33.86</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4100.1899999999996</v>
      </c>
      <c r="BF6" s="22">
        <f t="shared" ref="BF6:BN6" si="7">IF(BF7="",NA(),BF7)</f>
        <v>5206.43</v>
      </c>
      <c r="BG6" s="22">
        <f t="shared" si="7"/>
        <v>4086.71</v>
      </c>
      <c r="BH6" s="22">
        <f t="shared" si="7"/>
        <v>4281</v>
      </c>
      <c r="BI6" s="22">
        <f t="shared" si="7"/>
        <v>4194.1400000000003</v>
      </c>
      <c r="BJ6" s="22">
        <f t="shared" si="7"/>
        <v>1061.58</v>
      </c>
      <c r="BK6" s="22">
        <f t="shared" si="7"/>
        <v>1007.7</v>
      </c>
      <c r="BL6" s="22">
        <f t="shared" si="7"/>
        <v>1018.52</v>
      </c>
      <c r="BM6" s="22">
        <f t="shared" si="7"/>
        <v>949.61</v>
      </c>
      <c r="BN6" s="22">
        <f t="shared" si="7"/>
        <v>918.84</v>
      </c>
      <c r="BO6" s="21" t="str">
        <f>IF(BO7="","",IF(BO7="-","【-】","【"&amp;SUBSTITUTE(TEXT(BO7,"#,##0.00"),"-","△")&amp;"】"))</f>
        <v>【940.88】</v>
      </c>
      <c r="BP6" s="22">
        <f>IF(BP7="",NA(),BP7)</f>
        <v>82.08</v>
      </c>
      <c r="BQ6" s="22">
        <f t="shared" ref="BQ6:BY6" si="8">IF(BQ7="",NA(),BQ7)</f>
        <v>30.32</v>
      </c>
      <c r="BR6" s="22">
        <f t="shared" si="8"/>
        <v>32.26</v>
      </c>
      <c r="BS6" s="22">
        <f t="shared" si="8"/>
        <v>18.07</v>
      </c>
      <c r="BT6" s="22">
        <f t="shared" si="8"/>
        <v>31.63</v>
      </c>
      <c r="BU6" s="22">
        <f t="shared" si="8"/>
        <v>58.52</v>
      </c>
      <c r="BV6" s="22">
        <f t="shared" si="8"/>
        <v>59.22</v>
      </c>
      <c r="BW6" s="22">
        <f t="shared" si="8"/>
        <v>58.79</v>
      </c>
      <c r="BX6" s="22">
        <f t="shared" si="8"/>
        <v>58.41</v>
      </c>
      <c r="BY6" s="22">
        <f t="shared" si="8"/>
        <v>58.27</v>
      </c>
      <c r="BZ6" s="21" t="str">
        <f>IF(BZ7="","",IF(BZ7="-","【-】","【"&amp;SUBSTITUTE(TEXT(BZ7,"#,##0.00"),"-","△")&amp;"】"))</f>
        <v>【54.59】</v>
      </c>
      <c r="CA6" s="22">
        <f>IF(CA7="",NA(),CA7)</f>
        <v>312.79000000000002</v>
      </c>
      <c r="CB6" s="22">
        <f t="shared" ref="CB6:CJ6" si="9">IF(CB7="",NA(),CB7)</f>
        <v>864.82</v>
      </c>
      <c r="CC6" s="22">
        <f t="shared" si="9"/>
        <v>810.45</v>
      </c>
      <c r="CD6" s="22">
        <f t="shared" si="9"/>
        <v>1458.94</v>
      </c>
      <c r="CE6" s="22">
        <f t="shared" si="9"/>
        <v>835.59</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65</v>
      </c>
      <c r="CM6" s="22">
        <f t="shared" ref="CM6:CU6" si="10">IF(CM7="",NA(),CM7)</f>
        <v>62.77</v>
      </c>
      <c r="CN6" s="22">
        <f t="shared" si="10"/>
        <v>69.62</v>
      </c>
      <c r="CO6" s="22">
        <f t="shared" si="10"/>
        <v>66.31</v>
      </c>
      <c r="CP6" s="22">
        <f t="shared" si="10"/>
        <v>62.38</v>
      </c>
      <c r="CQ6" s="22">
        <f t="shared" si="10"/>
        <v>57.3</v>
      </c>
      <c r="CR6" s="22">
        <f t="shared" si="10"/>
        <v>56.76</v>
      </c>
      <c r="CS6" s="22">
        <f t="shared" si="10"/>
        <v>56.04</v>
      </c>
      <c r="CT6" s="22">
        <f t="shared" si="10"/>
        <v>58.52</v>
      </c>
      <c r="CU6" s="22">
        <f t="shared" si="10"/>
        <v>58.88</v>
      </c>
      <c r="CV6" s="21" t="str">
        <f>IF(CV7="","",IF(CV7="-","【-】","【"&amp;SUBSTITUTE(TEXT(CV7,"#,##0.00"),"-","△")&amp;"】"))</f>
        <v>【56.42】</v>
      </c>
      <c r="CW6" s="22">
        <f>IF(CW7="",NA(),CW7)</f>
        <v>81.790000000000006</v>
      </c>
      <c r="CX6" s="22">
        <f t="shared" ref="CX6:DF6" si="11">IF(CX7="",NA(),CX7)</f>
        <v>65.98</v>
      </c>
      <c r="CY6" s="22">
        <f t="shared" si="11"/>
        <v>79.55</v>
      </c>
      <c r="CZ6" s="22">
        <f t="shared" si="11"/>
        <v>77.89</v>
      </c>
      <c r="DA6" s="22">
        <f t="shared" si="11"/>
        <v>82.74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1.87</v>
      </c>
      <c r="EE6" s="22">
        <f t="shared" ref="EE6:EM6" si="14">IF(EE7="",NA(),EE7)</f>
        <v>0.05</v>
      </c>
      <c r="EF6" s="22">
        <f t="shared" si="14"/>
        <v>5.19</v>
      </c>
      <c r="EG6" s="22">
        <f t="shared" si="14"/>
        <v>3.15</v>
      </c>
      <c r="EH6" s="22">
        <f t="shared" si="14"/>
        <v>3.1</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15814</v>
      </c>
      <c r="D7" s="24">
        <v>47</v>
      </c>
      <c r="E7" s="24">
        <v>1</v>
      </c>
      <c r="F7" s="24">
        <v>0</v>
      </c>
      <c r="G7" s="24">
        <v>0</v>
      </c>
      <c r="H7" s="24" t="s">
        <v>96</v>
      </c>
      <c r="I7" s="24" t="s">
        <v>97</v>
      </c>
      <c r="J7" s="24" t="s">
        <v>98</v>
      </c>
      <c r="K7" s="24" t="s">
        <v>99</v>
      </c>
      <c r="L7" s="24" t="s">
        <v>100</v>
      </c>
      <c r="M7" s="24" t="s">
        <v>101</v>
      </c>
      <c r="N7" s="25" t="s">
        <v>102</v>
      </c>
      <c r="O7" s="25" t="s">
        <v>103</v>
      </c>
      <c r="P7" s="25">
        <v>95.32</v>
      </c>
      <c r="Q7" s="25">
        <v>4400</v>
      </c>
      <c r="R7" s="25">
        <v>4393</v>
      </c>
      <c r="S7" s="25">
        <v>404.61</v>
      </c>
      <c r="T7" s="25">
        <v>10.86</v>
      </c>
      <c r="U7" s="25">
        <v>4179</v>
      </c>
      <c r="V7" s="25">
        <v>79</v>
      </c>
      <c r="W7" s="25">
        <v>52.9</v>
      </c>
      <c r="X7" s="25">
        <v>131.96</v>
      </c>
      <c r="Y7" s="25">
        <v>120.81</v>
      </c>
      <c r="Z7" s="25">
        <v>177.86</v>
      </c>
      <c r="AA7" s="25">
        <v>119.71</v>
      </c>
      <c r="AB7" s="25">
        <v>33.86</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4100.1899999999996</v>
      </c>
      <c r="BF7" s="25">
        <v>5206.43</v>
      </c>
      <c r="BG7" s="25">
        <v>4086.71</v>
      </c>
      <c r="BH7" s="25">
        <v>4281</v>
      </c>
      <c r="BI7" s="25">
        <v>4194.1400000000003</v>
      </c>
      <c r="BJ7" s="25">
        <v>1061.58</v>
      </c>
      <c r="BK7" s="25">
        <v>1007.7</v>
      </c>
      <c r="BL7" s="25">
        <v>1018.52</v>
      </c>
      <c r="BM7" s="25">
        <v>949.61</v>
      </c>
      <c r="BN7" s="25">
        <v>918.84</v>
      </c>
      <c r="BO7" s="25">
        <v>940.88</v>
      </c>
      <c r="BP7" s="25">
        <v>82.08</v>
      </c>
      <c r="BQ7" s="25">
        <v>30.32</v>
      </c>
      <c r="BR7" s="25">
        <v>32.26</v>
      </c>
      <c r="BS7" s="25">
        <v>18.07</v>
      </c>
      <c r="BT7" s="25">
        <v>31.63</v>
      </c>
      <c r="BU7" s="25">
        <v>58.52</v>
      </c>
      <c r="BV7" s="25">
        <v>59.22</v>
      </c>
      <c r="BW7" s="25">
        <v>58.79</v>
      </c>
      <c r="BX7" s="25">
        <v>58.41</v>
      </c>
      <c r="BY7" s="25">
        <v>58.27</v>
      </c>
      <c r="BZ7" s="25">
        <v>54.59</v>
      </c>
      <c r="CA7" s="25">
        <v>312.79000000000002</v>
      </c>
      <c r="CB7" s="25">
        <v>864.82</v>
      </c>
      <c r="CC7" s="25">
        <v>810.45</v>
      </c>
      <c r="CD7" s="25">
        <v>1458.94</v>
      </c>
      <c r="CE7" s="25">
        <v>835.59</v>
      </c>
      <c r="CF7" s="25">
        <v>296.3</v>
      </c>
      <c r="CG7" s="25">
        <v>292.89999999999998</v>
      </c>
      <c r="CH7" s="25">
        <v>298.25</v>
      </c>
      <c r="CI7" s="25">
        <v>303.27999999999997</v>
      </c>
      <c r="CJ7" s="25">
        <v>303.81</v>
      </c>
      <c r="CK7" s="25">
        <v>301.2</v>
      </c>
      <c r="CL7" s="25">
        <v>65</v>
      </c>
      <c r="CM7" s="25">
        <v>62.77</v>
      </c>
      <c r="CN7" s="25">
        <v>69.62</v>
      </c>
      <c r="CO7" s="25">
        <v>66.31</v>
      </c>
      <c r="CP7" s="25">
        <v>62.38</v>
      </c>
      <c r="CQ7" s="25">
        <v>57.3</v>
      </c>
      <c r="CR7" s="25">
        <v>56.76</v>
      </c>
      <c r="CS7" s="25">
        <v>56.04</v>
      </c>
      <c r="CT7" s="25">
        <v>58.52</v>
      </c>
      <c r="CU7" s="25">
        <v>58.88</v>
      </c>
      <c r="CV7" s="25">
        <v>56.42</v>
      </c>
      <c r="CW7" s="25">
        <v>81.790000000000006</v>
      </c>
      <c r="CX7" s="25">
        <v>65.98</v>
      </c>
      <c r="CY7" s="25">
        <v>79.55</v>
      </c>
      <c r="CZ7" s="25">
        <v>77.89</v>
      </c>
      <c r="DA7" s="25">
        <v>82.74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1.87</v>
      </c>
      <c r="EE7" s="25">
        <v>0.05</v>
      </c>
      <c r="EF7" s="25">
        <v>5.19</v>
      </c>
      <c r="EG7" s="25">
        <v>3.15</v>
      </c>
      <c r="EH7" s="25">
        <v>3.1</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kennsetu</cp:lastModifiedBy>
  <dcterms:created xsi:type="dcterms:W3CDTF">2022-12-01T01:08:33Z</dcterms:created>
  <dcterms:modified xsi:type="dcterms:W3CDTF">2023-01-25T06:40:30Z</dcterms:modified>
  <cp:category/>
</cp:coreProperties>
</file>